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400" windowHeight="12450"/>
  </bookViews>
  <sheets>
    <sheet name="单位工程预算价汇总表" sheetId="1" r:id="rId1"/>
    <sheet name="分部分项工程清单与计价表" sheetId="2" r:id="rId2"/>
  </sheets>
  <calcPr calcId="145621"/>
</workbook>
</file>

<file path=xl/calcChain.xml><?xml version="1.0" encoding="utf-8"?>
<calcChain xmlns="http://schemas.openxmlformats.org/spreadsheetml/2006/main">
  <c r="D32" i="1" l="1"/>
  <c r="D17" i="1"/>
  <c r="D9" i="1"/>
  <c r="D8" i="1"/>
  <c r="D7" i="1"/>
  <c r="D6" i="1"/>
  <c r="G54" i="2"/>
  <c r="G72" i="2"/>
  <c r="G104" i="2"/>
  <c r="G65" i="2"/>
  <c r="G62" i="2"/>
  <c r="G60" i="2"/>
  <c r="G55" i="2"/>
  <c r="G41" i="2"/>
  <c r="G38" i="2"/>
  <c r="D5" i="1" l="1"/>
  <c r="D23" i="1" l="1"/>
  <c r="D21" i="1" s="1"/>
  <c r="G28" i="2"/>
  <c r="G34" i="2"/>
  <c r="D26" i="1" l="1"/>
  <c r="D18" i="1"/>
  <c r="D15" i="1"/>
  <c r="D13" i="1"/>
  <c r="D12" i="1"/>
  <c r="D11" i="1" l="1"/>
  <c r="D16" i="1" l="1"/>
  <c r="D14" i="1" s="1"/>
  <c r="D10" i="1" s="1"/>
  <c r="G27" i="2"/>
  <c r="D4" i="1" s="1"/>
  <c r="D3" i="1" l="1"/>
  <c r="D29" i="1" s="1"/>
  <c r="D30" i="1" s="1"/>
  <c r="D31" i="1" s="1"/>
  <c r="G103" i="2"/>
</calcChain>
</file>

<file path=xl/sharedStrings.xml><?xml version="1.0" encoding="utf-8"?>
<sst xmlns="http://schemas.openxmlformats.org/spreadsheetml/2006/main" count="357" uniqueCount="222">
  <si>
    <t>单位工程预算价汇总表</t>
  </si>
  <si>
    <t>序号</t>
  </si>
  <si>
    <t>1</t>
  </si>
  <si>
    <t>2</t>
  </si>
  <si>
    <t>2.1</t>
  </si>
  <si>
    <t>2.2</t>
  </si>
  <si>
    <t>3</t>
  </si>
  <si>
    <t>3.1</t>
  </si>
  <si>
    <t>汇总内容</t>
  </si>
  <si>
    <t>分部分项工程费</t>
  </si>
  <si>
    <t>措施项目费</t>
  </si>
  <si>
    <t>绿色施工安全防护措施费</t>
  </si>
  <si>
    <t>其他措施项目费</t>
  </si>
  <si>
    <t>暂列金额</t>
  </si>
  <si>
    <t>预算包干费</t>
  </si>
  <si>
    <t>税前工程造价</t>
  </si>
  <si>
    <t>增值税销项税额</t>
  </si>
  <si>
    <t>工程造价</t>
  </si>
  <si>
    <t>其中：人工费</t>
  </si>
  <si>
    <t>费率(%)</t>
  </si>
  <si>
    <t>金额(元)</t>
  </si>
  <si>
    <t>注：简易计税法时，“增值税销项税额”费用应为“增值税”</t>
  </si>
  <si>
    <t>分部分项工程清单与计价表</t>
  </si>
  <si>
    <t>项目名称</t>
  </si>
  <si>
    <t>拆除双层塑钢格栅</t>
  </si>
  <si>
    <t>项目特征描述</t>
  </si>
  <si>
    <t>计量单位</t>
  </si>
  <si>
    <t>m3</t>
  </si>
  <si>
    <t>m2</t>
  </si>
  <si>
    <t>个</t>
  </si>
  <si>
    <t>根</t>
  </si>
  <si>
    <t>工程量</t>
  </si>
  <si>
    <t>综合单价</t>
  </si>
  <si>
    <t xml:space="preserve"> </t>
    <phoneticPr fontId="6" type="noConversion"/>
  </si>
  <si>
    <t>小计</t>
    <phoneticPr fontId="6" type="noConversion"/>
  </si>
  <si>
    <t>土建部分</t>
    <phoneticPr fontId="6" type="noConversion"/>
  </si>
  <si>
    <t>一</t>
    <phoneticPr fontId="6" type="noConversion"/>
  </si>
  <si>
    <t>轴流通风机</t>
  </si>
  <si>
    <t>台</t>
  </si>
  <si>
    <t>电力电缆</t>
  </si>
  <si>
    <t>m</t>
  </si>
  <si>
    <t>电力电缆头</t>
  </si>
  <si>
    <t>配线</t>
  </si>
  <si>
    <t>配管</t>
  </si>
  <si>
    <t>插接箱</t>
  </si>
  <si>
    <t>始端箱、分线箱</t>
  </si>
  <si>
    <t>配电箱</t>
  </si>
  <si>
    <t>项</t>
  </si>
  <si>
    <t>脚手架搭拆费</t>
  </si>
  <si>
    <t>土建部分</t>
    <phoneticPr fontId="6" type="noConversion"/>
  </si>
  <si>
    <t>安装部分</t>
    <phoneticPr fontId="6" type="noConversion"/>
  </si>
  <si>
    <t>综合合价</t>
  </si>
  <si>
    <t>备注</t>
    <phoneticPr fontId="7" type="noConversion"/>
  </si>
  <si>
    <t>二</t>
    <phoneticPr fontId="6" type="noConversion"/>
  </si>
  <si>
    <t>项</t>
    <phoneticPr fontId="6" type="noConversion"/>
  </si>
  <si>
    <t>其他项目措施费</t>
    <phoneticPr fontId="6" type="noConversion"/>
  </si>
  <si>
    <t>1.2.1</t>
    <phoneticPr fontId="6" type="noConversion"/>
  </si>
  <si>
    <t>1.2.2</t>
    <phoneticPr fontId="6" type="noConversion"/>
  </si>
  <si>
    <t>1.2.3</t>
    <phoneticPr fontId="6" type="noConversion"/>
  </si>
  <si>
    <t>暂估金额</t>
    <phoneticPr fontId="6" type="noConversion"/>
  </si>
  <si>
    <t>2.1.1</t>
    <phoneticPr fontId="6" type="noConversion"/>
  </si>
  <si>
    <t>2.1.2</t>
    <phoneticPr fontId="6" type="noConversion"/>
  </si>
  <si>
    <t>2.2.1</t>
    <phoneticPr fontId="6" type="noConversion"/>
  </si>
  <si>
    <t>2.2.2</t>
    <phoneticPr fontId="6" type="noConversion"/>
  </si>
  <si>
    <t>3.1.1</t>
    <phoneticPr fontId="6" type="noConversion"/>
  </si>
  <si>
    <t>3.1.2</t>
    <phoneticPr fontId="6" type="noConversion"/>
  </si>
  <si>
    <t>3.2.1</t>
    <phoneticPr fontId="6" type="noConversion"/>
  </si>
  <si>
    <t>3.2.2</t>
    <phoneticPr fontId="6" type="noConversion"/>
  </si>
  <si>
    <t>备注</t>
    <phoneticPr fontId="6" type="noConversion"/>
  </si>
  <si>
    <t>风险费预留</t>
    <phoneticPr fontId="6" type="noConversion"/>
  </si>
  <si>
    <t>工程名称：季华实验室新园区实验室条件建设（精密加工场地配套）</t>
    <phoneticPr fontId="6" type="noConversion"/>
  </si>
  <si>
    <t>室外人行道绿化调整增加卸货平台</t>
    <phoneticPr fontId="6" type="noConversion"/>
  </si>
  <si>
    <t>其他项目</t>
    <phoneticPr fontId="6" type="noConversion"/>
  </si>
  <si>
    <t>暂估价</t>
    <phoneticPr fontId="6" type="noConversion"/>
  </si>
  <si>
    <t>3.3.1</t>
    <phoneticPr fontId="6" type="noConversion"/>
  </si>
  <si>
    <t>3.3.2</t>
    <phoneticPr fontId="6" type="noConversion"/>
  </si>
  <si>
    <t>金属门窗拆除</t>
  </si>
  <si>
    <t>1.门窗拆除(整樘) 金属
2.拆除废料外运实际运距综合考虑</t>
  </si>
  <si>
    <t>樘</t>
  </si>
  <si>
    <t>拆墙</t>
  </si>
  <si>
    <t>1.拆除玻镁板隔墙
2.拆除废料外运实际运距综合考虑</t>
  </si>
  <si>
    <t>金属(塑钢)门窗</t>
  </si>
  <si>
    <t>1.门代号及洞口尺寸:M3535、C1014
2.门框、扇材质:甲级防火门</t>
  </si>
  <si>
    <t>玻镁板改砌体墙</t>
  </si>
  <si>
    <t>1.砌块品种、规格、强度等级:蒸压加气混凝土砌块
2.墙体类型:200mm厚内墙
3.其它:按设计要求和相关规范综合考虑构造柱、圈梁</t>
  </si>
  <si>
    <t>外窗调整百叶</t>
  </si>
  <si>
    <t>1.外窗调整百叶</t>
  </si>
  <si>
    <t>处</t>
  </si>
  <si>
    <t>卷帘</t>
  </si>
  <si>
    <t>1.尺寸及代号:JLM4549
2.其它:电动</t>
  </si>
  <si>
    <t>隔墙（玻镁板）</t>
  </si>
  <si>
    <t>1.50mm厚玻镁岩棉手工彩钢板,厚度0.526mm,容重100kg/m3</t>
  </si>
  <si>
    <t>大门改造</t>
  </si>
  <si>
    <t>1.保护性拆除大门处幕墙
2.拆除废料外运实际运距综合考虑</t>
  </si>
  <si>
    <t>新建设备基础（含桩头插筋、垫层、基础混凝土及钢筋）</t>
  </si>
  <si>
    <t>1.C20混凝土垫层
2.C30混凝土基础
3.50厚C40混凝土基础
4.HRB400现浇构件带肋钢筋 φ25以内</t>
  </si>
  <si>
    <t>隔震沟填砂</t>
  </si>
  <si>
    <t>1.密实度要求:按设计要求
2.填方材料品种:细砂</t>
  </si>
  <si>
    <t>拆除100厚C30砼板</t>
  </si>
  <si>
    <t>1.构件名称:拆除100厚C30砼板
2.拆除废料外运实际运距综合考虑</t>
  </si>
  <si>
    <t>拆除100厚C20素砼垫层</t>
  </si>
  <si>
    <t>1.构件名称:拆除100厚C20素砼垫层
2.拆除废料外运实际运距综合考虑</t>
  </si>
  <si>
    <t>拆除300厚3:7砂石垫层</t>
  </si>
  <si>
    <t>1.构件名称:拆除300厚3:7砂石垫层
2.拆除废料外运实际运距综合考虑</t>
  </si>
  <si>
    <t>1.拆除厚度:拆除双层塑钢格栅
2.拆除废料外运实际运距综合考虑</t>
  </si>
  <si>
    <t>拆除600厚3:7砂石垫层</t>
  </si>
  <si>
    <t>1.构件名称:拆除600厚3:7砂石垫层
2.拆除废料外运实际运距综合考虑</t>
  </si>
  <si>
    <t>截桩头</t>
  </si>
  <si>
    <t>1.桩类型:预制桩
2.拆除废料外运实际运距综合考虑</t>
  </si>
  <si>
    <t>拆除承台（钢筋混凝土承台）</t>
  </si>
  <si>
    <t>1.构件名称:拆除承台（钢筋混凝土承台）
2.拆除废料外运实际运距综合考虑</t>
  </si>
  <si>
    <t>拆除地梁</t>
  </si>
  <si>
    <t>1.构件名称:拆除地梁
2.拆除废料外运实际运距综合考虑</t>
  </si>
  <si>
    <t>拆除砖胎模</t>
  </si>
  <si>
    <t>1.砌体名称:拆除砖胎模
2.拆除废料外运实际运距综合考虑</t>
  </si>
  <si>
    <t>隔震沟填发泡聚苯板</t>
  </si>
  <si>
    <t>1.部位:隔震沟填发泡聚苯板</t>
  </si>
  <si>
    <t>安装门窗</t>
  </si>
  <si>
    <t>1.门代号及洞口尺寸:M1523
2.其它:主材考虑拆除门利旧</t>
  </si>
  <si>
    <t>幕墙拆除</t>
  </si>
  <si>
    <t>1.部位:外窗改百叶窗处保护性拆除幕墙</t>
  </si>
  <si>
    <t>总价措施费</t>
    <phoneticPr fontId="6" type="noConversion"/>
  </si>
  <si>
    <t>单价措施费</t>
    <phoneticPr fontId="6" type="noConversion"/>
  </si>
  <si>
    <t>单排钢脚手架</t>
    <phoneticPr fontId="6" type="noConversion"/>
  </si>
  <si>
    <t>以分部分项的人工费与施工机具费之和为计算基础，费率19%</t>
    <phoneticPr fontId="6" type="noConversion"/>
  </si>
  <si>
    <t>基础垫层模板</t>
  </si>
  <si>
    <t>1.基础类型:基础垫层模板</t>
  </si>
  <si>
    <t>构造柱</t>
  </si>
  <si>
    <t>1.构造柱模板</t>
  </si>
  <si>
    <t>圈梁</t>
  </si>
  <si>
    <t>1.圈梁模板</t>
  </si>
  <si>
    <t>基础</t>
  </si>
  <si>
    <t>1.基础类型:设备基础模板(块体体积m3) 5以内</t>
  </si>
  <si>
    <t>1.基础类型:设备基础模板(块体体积m3) 20以外</t>
  </si>
  <si>
    <t>给排水工程</t>
  </si>
  <si>
    <t>空调专业</t>
  </si>
  <si>
    <t>智能化专业</t>
  </si>
  <si>
    <t>电气专业</t>
  </si>
  <si>
    <t>1.2.4</t>
    <phoneticPr fontId="6" type="noConversion"/>
  </si>
  <si>
    <t>照明系统</t>
  </si>
  <si>
    <t>3.2.2.1</t>
    <phoneticPr fontId="6" type="noConversion"/>
  </si>
  <si>
    <t>3.2.2.2</t>
    <phoneticPr fontId="6" type="noConversion"/>
  </si>
  <si>
    <t>给、排水附(配)件</t>
  </si>
  <si>
    <t>可开启密闭地漏 DN75</t>
  </si>
  <si>
    <t>塑料管</t>
  </si>
  <si>
    <t>PVC-U排水管 D110</t>
  </si>
  <si>
    <t>风扇</t>
  </si>
  <si>
    <t>拆除排气扇</t>
  </si>
  <si>
    <t>低噪音轴流风机 L=1500CMH，机外余压=180pa，N=250W</t>
  </si>
  <si>
    <t>低噪音轴流风机 L=2100CMH，机外余压=180pa，N=0.37KW</t>
  </si>
  <si>
    <t>低噪音轴流风机 L=3250CMH，机外余压=180pa，N=0.55KW</t>
  </si>
  <si>
    <t>防风网</t>
  </si>
  <si>
    <t>风机设置防虫网</t>
  </si>
  <si>
    <t>风机 L=3000CMH，机外余压=280pa，N=1.0KW</t>
  </si>
  <si>
    <t>风机 L=2400CMH，机外余压=280pa，N=0.75KW</t>
  </si>
  <si>
    <t>碳钢风口、散流器、百叶窗</t>
  </si>
  <si>
    <t>风管蝶阀 400*200</t>
  </si>
  <si>
    <t>风管蝶阀 400*250</t>
  </si>
  <si>
    <t>单层百叶风口 300*300</t>
  </si>
  <si>
    <t>单层百叶风口 400*300</t>
  </si>
  <si>
    <t>碳钢通风管道</t>
  </si>
  <si>
    <t>通风风管 δ=0.6mm</t>
  </si>
  <si>
    <t>综合布线系统</t>
  </si>
  <si>
    <t>跳线</t>
  </si>
  <si>
    <t>6类跳线</t>
  </si>
  <si>
    <t>条</t>
  </si>
  <si>
    <t>配线架</t>
  </si>
  <si>
    <t>24口铜缆配线架</t>
  </si>
  <si>
    <t>双绞线缆</t>
  </si>
  <si>
    <t>UTP6</t>
  </si>
  <si>
    <t>配管JDG20</t>
  </si>
  <si>
    <t>信息网络系统</t>
  </si>
  <si>
    <t>交换机</t>
  </si>
  <si>
    <t>16口POE千兆交换机</t>
  </si>
  <si>
    <t>UPS电源系统</t>
  </si>
  <si>
    <t>插座</t>
  </si>
  <si>
    <t>单相2孔3孔插座</t>
  </si>
  <si>
    <t>WDZC-BYJ-4</t>
  </si>
  <si>
    <t>视频监控系统</t>
  </si>
  <si>
    <t>显示设备</t>
  </si>
  <si>
    <t>液晶电视22寸</t>
  </si>
  <si>
    <t>监控摄像设备</t>
  </si>
  <si>
    <t>网络硬盘录像机</t>
  </si>
  <si>
    <t>枪式摄像机</t>
  </si>
  <si>
    <t>安全防范分系统调试</t>
  </si>
  <si>
    <t>系统</t>
  </si>
  <si>
    <t>WDZB-YJY-B1/t1/d1-1kV-4x240+1x120</t>
  </si>
  <si>
    <t>WDZB-YJY-B1/t1/d1-4x150+1X70</t>
  </si>
  <si>
    <t>WDZB-YJY-B1/t1/d1-4x70+1x35</t>
  </si>
  <si>
    <t>WDZB-YJY-B1/t1/d1-4x50+1X25</t>
  </si>
  <si>
    <t>WDZB-YJY-B1/t1/d1-4x35+1X16</t>
  </si>
  <si>
    <t>WDZB-YJY-B1/t1/d1-4x25+1X16</t>
  </si>
  <si>
    <t>WDZB-YJY-B1/t1/d1-5x16</t>
  </si>
  <si>
    <t>WDZB-YJY-B1/t1/d1-5x10</t>
  </si>
  <si>
    <t>WDZB-YJY-B1/t1/d1-5x4</t>
  </si>
  <si>
    <t>WDZB-YJY-B1/t1/d1-5x2.5</t>
  </si>
  <si>
    <t>JDG50</t>
  </si>
  <si>
    <t>JDG40</t>
  </si>
  <si>
    <t>JDG32</t>
  </si>
  <si>
    <t>JDG25</t>
  </si>
  <si>
    <t>SC70</t>
  </si>
  <si>
    <t>SC40</t>
  </si>
  <si>
    <t>线槽</t>
  </si>
  <si>
    <t>CT300*100</t>
  </si>
  <si>
    <t>CT200*100</t>
  </si>
  <si>
    <t>CT100*100</t>
  </si>
  <si>
    <t>YJY-16mm</t>
  </si>
  <si>
    <t>YJY-25mm</t>
  </si>
  <si>
    <t>YJY-35mm</t>
  </si>
  <si>
    <t>YJY-50mm</t>
  </si>
  <si>
    <t>YJY-150mm</t>
  </si>
  <si>
    <t>YJY-240mm</t>
  </si>
  <si>
    <t>动力配电箱144-274kw</t>
  </si>
  <si>
    <t>动力配电箱97kw</t>
  </si>
  <si>
    <t>动力配电箱55-58kw</t>
  </si>
  <si>
    <t>动力配电箱25-38kw</t>
  </si>
  <si>
    <t>2.3.1</t>
    <phoneticPr fontId="6" type="noConversion"/>
  </si>
  <si>
    <t>2.3.2</t>
    <phoneticPr fontId="6" type="noConversion"/>
  </si>
  <si>
    <t>2.3.3</t>
    <phoneticPr fontId="6" type="noConversion"/>
  </si>
  <si>
    <t>2.3.4</t>
    <phoneticPr fontId="6" type="noConversion"/>
  </si>
  <si>
    <t>以分部分项的人工费与施工机具费之和为计算基础，费率35.77%</t>
    <phoneticPr fontId="6" type="noConversion"/>
  </si>
  <si>
    <t>空压机管线预留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</si>
</sst>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 x14ac:knownFonts="1">
    <font>
      <sz val="9"/>
      <color theme="1"/>
      <name val="宋体"/>
      <family val="2"/>
      <charset val="134"/>
      <scheme val="minor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1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right" vertical="center" wrapText="1"/>
    </xf>
    <xf numFmtId="0" fontId="3" fillId="2" borderId="9" xfId="1" applyFont="1" applyFill="1" applyBorder="1" applyAlignment="1">
      <alignment horizontal="right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left" vertical="center" wrapText="1"/>
    </xf>
    <xf numFmtId="0" fontId="3" fillId="2" borderId="10" xfId="1" applyFont="1" applyFill="1" applyBorder="1" applyAlignment="1">
      <alignment horizontal="right" vertical="center" wrapText="1"/>
    </xf>
    <xf numFmtId="0" fontId="0" fillId="0" borderId="0" xfId="0" applyAlignment="1"/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176" fontId="3" fillId="2" borderId="12" xfId="1" applyNumberFormat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left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right" vertical="center" wrapText="1"/>
    </xf>
    <xf numFmtId="176" fontId="3" fillId="2" borderId="10" xfId="1" applyNumberFormat="1" applyFont="1" applyFill="1" applyBorder="1" applyAlignment="1">
      <alignment vertical="center" wrapText="1"/>
    </xf>
    <xf numFmtId="176" fontId="3" fillId="2" borderId="16" xfId="1" applyNumberFormat="1" applyFont="1" applyFill="1" applyBorder="1" applyAlignment="1">
      <alignment vertical="center" wrapText="1"/>
    </xf>
    <xf numFmtId="176" fontId="0" fillId="0" borderId="0" xfId="0" applyNumberFormat="1"/>
    <xf numFmtId="176" fontId="3" fillId="2" borderId="12" xfId="1" applyNumberFormat="1" applyFont="1" applyFill="1" applyBorder="1" applyAlignment="1">
      <alignment vertical="center" wrapText="1"/>
    </xf>
    <xf numFmtId="176" fontId="2" fillId="2" borderId="10" xfId="1" applyNumberFormat="1" applyFont="1" applyFill="1" applyBorder="1" applyAlignment="1">
      <alignment vertical="center" wrapText="1"/>
    </xf>
    <xf numFmtId="176" fontId="0" fillId="0" borderId="0" xfId="0" applyNumberFormat="1" applyAlignment="1"/>
    <xf numFmtId="0" fontId="8" fillId="0" borderId="17" xfId="0" applyFont="1" applyBorder="1"/>
    <xf numFmtId="0" fontId="8" fillId="0" borderId="18" xfId="0" applyFont="1" applyBorder="1"/>
    <xf numFmtId="0" fontId="2" fillId="2" borderId="10" xfId="1" applyFont="1" applyFill="1" applyBorder="1" applyAlignment="1">
      <alignment horizontal="left" vertical="center" wrapText="1"/>
    </xf>
    <xf numFmtId="176" fontId="2" fillId="2" borderId="4" xfId="1" applyNumberFormat="1" applyFont="1" applyFill="1" applyBorder="1" applyAlignment="1">
      <alignment horizontal="center" vertical="center" wrapText="1"/>
    </xf>
    <xf numFmtId="176" fontId="3" fillId="2" borderId="5" xfId="1" applyNumberFormat="1" applyFont="1" applyFill="1" applyBorder="1" applyAlignment="1">
      <alignment horizontal="right" vertical="center" wrapText="1"/>
    </xf>
    <xf numFmtId="176" fontId="3" fillId="2" borderId="6" xfId="1" applyNumberFormat="1" applyFont="1" applyFill="1" applyBorder="1" applyAlignment="1">
      <alignment horizontal="right" vertical="center" wrapText="1"/>
    </xf>
    <xf numFmtId="0" fontId="8" fillId="0" borderId="17" xfId="0" applyFont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176" fontId="3" fillId="0" borderId="5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top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right" vertical="center" wrapText="1"/>
    </xf>
    <xf numFmtId="0" fontId="3" fillId="2" borderId="0" xfId="1" applyFont="1" applyFill="1" applyBorder="1" applyAlignment="1">
      <alignment horizontal="left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tabSelected="1" workbookViewId="0">
      <selection activeCell="B28" sqref="B28"/>
    </sheetView>
  </sheetViews>
  <sheetFormatPr defaultColWidth="9" defaultRowHeight="11.25" x14ac:dyDescent="0.15"/>
  <cols>
    <col min="1" max="1" width="10" customWidth="1"/>
    <col min="2" max="2" width="40.5" customWidth="1"/>
    <col min="3" max="3" width="10.83203125" customWidth="1"/>
    <col min="4" max="4" width="16.6640625" style="29" customWidth="1"/>
    <col min="5" max="5" width="18.5" customWidth="1"/>
    <col min="6" max="6" width="11.83203125" customWidth="1"/>
  </cols>
  <sheetData>
    <row r="1" spans="1:5" ht="39.75" customHeight="1" thickBot="1" x14ac:dyDescent="0.2">
      <c r="A1" s="45" t="s">
        <v>0</v>
      </c>
      <c r="B1" s="45"/>
      <c r="C1" s="45"/>
      <c r="D1" s="45"/>
      <c r="E1" s="46"/>
    </row>
    <row r="2" spans="1:5" ht="28.5" customHeight="1" x14ac:dyDescent="0.15">
      <c r="A2" s="1" t="s">
        <v>1</v>
      </c>
      <c r="B2" s="4" t="s">
        <v>8</v>
      </c>
      <c r="C2" s="4" t="s">
        <v>19</v>
      </c>
      <c r="D2" s="36" t="s">
        <v>20</v>
      </c>
      <c r="E2" s="7" t="s">
        <v>68</v>
      </c>
    </row>
    <row r="3" spans="1:5" ht="18" customHeight="1" x14ac:dyDescent="0.15">
      <c r="A3" s="50" t="s">
        <v>2</v>
      </c>
      <c r="B3" s="51" t="s">
        <v>9</v>
      </c>
      <c r="C3" s="5"/>
      <c r="D3" s="37">
        <f>D4+D5</f>
        <v>547146.71000000008</v>
      </c>
      <c r="E3" s="8"/>
    </row>
    <row r="4" spans="1:5" ht="18" customHeight="1" x14ac:dyDescent="0.15">
      <c r="A4" s="2">
        <v>1.1000000000000001</v>
      </c>
      <c r="B4" s="5" t="s">
        <v>49</v>
      </c>
      <c r="C4" s="5"/>
      <c r="D4" s="43">
        <f>分部分项工程清单与计价表!G27</f>
        <v>234127.37000000002</v>
      </c>
      <c r="E4" s="8"/>
    </row>
    <row r="5" spans="1:5" ht="18" customHeight="1" x14ac:dyDescent="0.15">
      <c r="A5" s="2">
        <v>1.2</v>
      </c>
      <c r="B5" s="5" t="s">
        <v>50</v>
      </c>
      <c r="C5" s="5"/>
      <c r="D5" s="43">
        <f>D6+D7+D8+D9</f>
        <v>313019.34000000003</v>
      </c>
      <c r="E5" s="8"/>
    </row>
    <row r="6" spans="1:5" ht="18" customHeight="1" x14ac:dyDescent="0.15">
      <c r="A6" s="2" t="s">
        <v>56</v>
      </c>
      <c r="B6" s="5" t="s">
        <v>134</v>
      </c>
      <c r="C6" s="5"/>
      <c r="D6" s="43">
        <f>分部分项工程清单与计价表!G38</f>
        <v>453.85</v>
      </c>
      <c r="E6" s="8"/>
    </row>
    <row r="7" spans="1:5" ht="18" customHeight="1" x14ac:dyDescent="0.15">
      <c r="A7" s="2" t="s">
        <v>57</v>
      </c>
      <c r="B7" s="5" t="s">
        <v>135</v>
      </c>
      <c r="C7" s="5"/>
      <c r="D7" s="43">
        <f>分部分项工程清单与计价表!G41</f>
        <v>31139.409999999996</v>
      </c>
      <c r="E7" s="8"/>
    </row>
    <row r="8" spans="1:5" ht="18" customHeight="1" x14ac:dyDescent="0.15">
      <c r="A8" s="2" t="s">
        <v>58</v>
      </c>
      <c r="B8" s="5" t="s">
        <v>136</v>
      </c>
      <c r="C8" s="5"/>
      <c r="D8" s="43">
        <f>分部分项工程清单与计价表!G54</f>
        <v>18117.11</v>
      </c>
      <c r="E8" s="8"/>
    </row>
    <row r="9" spans="1:5" ht="18" customHeight="1" x14ac:dyDescent="0.15">
      <c r="A9" s="2" t="s">
        <v>138</v>
      </c>
      <c r="B9" s="5" t="s">
        <v>137</v>
      </c>
      <c r="C9" s="5"/>
      <c r="D9" s="43">
        <f>分部分项工程清单与计价表!G72</f>
        <v>263308.97000000003</v>
      </c>
      <c r="E9" s="8"/>
    </row>
    <row r="10" spans="1:5" ht="28.5" customHeight="1" x14ac:dyDescent="0.15">
      <c r="A10" s="50" t="s">
        <v>3</v>
      </c>
      <c r="B10" s="51" t="s">
        <v>10</v>
      </c>
      <c r="C10" s="5"/>
      <c r="D10" s="43">
        <f>D11+D14</f>
        <v>35814.39</v>
      </c>
      <c r="E10" s="8"/>
    </row>
    <row r="11" spans="1:5" ht="18" customHeight="1" x14ac:dyDescent="0.15">
      <c r="A11" s="2" t="s">
        <v>4</v>
      </c>
      <c r="B11" s="5" t="s">
        <v>11</v>
      </c>
      <c r="C11" s="5"/>
      <c r="D11" s="43">
        <f>D12+D13</f>
        <v>25009.690000000002</v>
      </c>
      <c r="E11" s="8"/>
    </row>
    <row r="12" spans="1:5" ht="18" customHeight="1" x14ac:dyDescent="0.15">
      <c r="A12" s="2" t="s">
        <v>60</v>
      </c>
      <c r="B12" s="5" t="s">
        <v>49</v>
      </c>
      <c r="C12" s="5"/>
      <c r="D12" s="43">
        <f>分部分项工程清单与计价表!G34</f>
        <v>12168.130000000001</v>
      </c>
      <c r="E12" s="8"/>
    </row>
    <row r="13" spans="1:5" ht="18" customHeight="1" x14ac:dyDescent="0.15">
      <c r="A13" s="2" t="s">
        <v>61</v>
      </c>
      <c r="B13" s="5" t="s">
        <v>50</v>
      </c>
      <c r="C13" s="5"/>
      <c r="D13" s="43">
        <f>分部分项工程清单与计价表!G106</f>
        <v>12841.56</v>
      </c>
      <c r="E13" s="8"/>
    </row>
    <row r="14" spans="1:5" ht="18" customHeight="1" x14ac:dyDescent="0.15">
      <c r="A14" s="2" t="s">
        <v>5</v>
      </c>
      <c r="B14" s="5" t="s">
        <v>12</v>
      </c>
      <c r="C14" s="5"/>
      <c r="D14" s="43">
        <f>D15+D16</f>
        <v>10804.7</v>
      </c>
      <c r="E14" s="8"/>
    </row>
    <row r="15" spans="1:5" ht="18" customHeight="1" x14ac:dyDescent="0.15">
      <c r="A15" s="2" t="s">
        <v>62</v>
      </c>
      <c r="B15" s="5" t="s">
        <v>49</v>
      </c>
      <c r="C15" s="5"/>
      <c r="D15" s="43">
        <f>分部分项工程清单与计价表!G28</f>
        <v>9625.44</v>
      </c>
      <c r="E15" s="8"/>
    </row>
    <row r="16" spans="1:5" ht="18" customHeight="1" x14ac:dyDescent="0.15">
      <c r="A16" s="2" t="s">
        <v>63</v>
      </c>
      <c r="B16" s="5" t="s">
        <v>50</v>
      </c>
      <c r="C16" s="5"/>
      <c r="D16" s="43">
        <f>分部分项工程清单与计价表!G104</f>
        <v>1179.26</v>
      </c>
      <c r="E16" s="8"/>
    </row>
    <row r="17" spans="1:5" ht="18" customHeight="1" x14ac:dyDescent="0.15">
      <c r="A17" s="50" t="s">
        <v>6</v>
      </c>
      <c r="B17" s="51" t="s">
        <v>72</v>
      </c>
      <c r="C17" s="5"/>
      <c r="D17" s="43">
        <f>D18+D21+D26</f>
        <v>250184.9</v>
      </c>
      <c r="E17" s="8"/>
    </row>
    <row r="18" spans="1:5" ht="18" customHeight="1" x14ac:dyDescent="0.15">
      <c r="A18" s="2" t="s">
        <v>7</v>
      </c>
      <c r="B18" s="5" t="s">
        <v>13</v>
      </c>
      <c r="C18" s="5"/>
      <c r="D18" s="43">
        <f>D19+D20</f>
        <v>54714.67</v>
      </c>
      <c r="E18" s="8"/>
    </row>
    <row r="19" spans="1:5" ht="18" customHeight="1" x14ac:dyDescent="0.15">
      <c r="A19" s="2" t="s">
        <v>64</v>
      </c>
      <c r="B19" s="5" t="s">
        <v>49</v>
      </c>
      <c r="C19" s="5"/>
      <c r="D19" s="43">
        <v>23412.74</v>
      </c>
      <c r="E19" s="8" t="s">
        <v>69</v>
      </c>
    </row>
    <row r="20" spans="1:5" ht="18" customHeight="1" x14ac:dyDescent="0.15">
      <c r="A20" s="2" t="s">
        <v>65</v>
      </c>
      <c r="B20" s="5" t="s">
        <v>50</v>
      </c>
      <c r="C20" s="5"/>
      <c r="D20" s="43">
        <v>31301.93</v>
      </c>
      <c r="E20" s="8" t="s">
        <v>69</v>
      </c>
    </row>
    <row r="21" spans="1:5" ht="18" customHeight="1" x14ac:dyDescent="0.15">
      <c r="A21" s="2">
        <v>3.2</v>
      </c>
      <c r="B21" s="5" t="s">
        <v>73</v>
      </c>
      <c r="C21" s="5"/>
      <c r="D21" s="43">
        <f>D22+D23</f>
        <v>188000</v>
      </c>
      <c r="E21" s="8"/>
    </row>
    <row r="22" spans="1:5" ht="28.5" customHeight="1" x14ac:dyDescent="0.15">
      <c r="A22" s="2" t="s">
        <v>66</v>
      </c>
      <c r="B22" s="5" t="s">
        <v>35</v>
      </c>
      <c r="C22" s="5"/>
      <c r="D22" s="43">
        <v>4600</v>
      </c>
      <c r="E22" s="8" t="s">
        <v>71</v>
      </c>
    </row>
    <row r="23" spans="1:5" ht="18" customHeight="1" x14ac:dyDescent="0.15">
      <c r="A23" s="2" t="s">
        <v>67</v>
      </c>
      <c r="B23" s="5" t="s">
        <v>50</v>
      </c>
      <c r="C23" s="5"/>
      <c r="D23" s="43">
        <f>D24+D25</f>
        <v>183400</v>
      </c>
      <c r="E23" s="8"/>
    </row>
    <row r="24" spans="1:5" ht="18" customHeight="1" x14ac:dyDescent="0.15">
      <c r="A24" s="2" t="s">
        <v>140</v>
      </c>
      <c r="B24" s="5" t="s">
        <v>139</v>
      </c>
      <c r="C24" s="5"/>
      <c r="D24" s="43">
        <v>91700</v>
      </c>
      <c r="E24" s="8"/>
    </row>
    <row r="25" spans="1:5" ht="19.5" customHeight="1" x14ac:dyDescent="0.15">
      <c r="A25" s="2" t="s">
        <v>141</v>
      </c>
      <c r="B25" s="5" t="s">
        <v>221</v>
      </c>
      <c r="C25" s="5"/>
      <c r="D25" s="43">
        <v>91700</v>
      </c>
      <c r="E25" s="8"/>
    </row>
    <row r="26" spans="1:5" ht="18" customHeight="1" x14ac:dyDescent="0.15">
      <c r="A26" s="2">
        <v>3.3</v>
      </c>
      <c r="B26" s="5" t="s">
        <v>14</v>
      </c>
      <c r="C26" s="5"/>
      <c r="D26" s="43">
        <f>D27+D28</f>
        <v>7470.23</v>
      </c>
      <c r="E26" s="8"/>
    </row>
    <row r="27" spans="1:5" ht="18" customHeight="1" x14ac:dyDescent="0.15">
      <c r="A27" s="2" t="s">
        <v>74</v>
      </c>
      <c r="B27" s="5" t="s">
        <v>49</v>
      </c>
      <c r="C27" s="5"/>
      <c r="D27" s="43">
        <v>3880.19</v>
      </c>
      <c r="E27" s="8"/>
    </row>
    <row r="28" spans="1:5" ht="18" customHeight="1" x14ac:dyDescent="0.15">
      <c r="A28" s="2" t="s">
        <v>75</v>
      </c>
      <c r="B28" s="5" t="s">
        <v>50</v>
      </c>
      <c r="C28" s="5"/>
      <c r="D28" s="43">
        <v>3590.04</v>
      </c>
      <c r="E28" s="8"/>
    </row>
    <row r="29" spans="1:5" ht="28.5" customHeight="1" x14ac:dyDescent="0.15">
      <c r="A29" s="50">
        <v>4</v>
      </c>
      <c r="B29" s="51" t="s">
        <v>15</v>
      </c>
      <c r="C29" s="5"/>
      <c r="D29" s="37">
        <f>D3+D10+D17</f>
        <v>833146.00000000012</v>
      </c>
      <c r="E29" s="8"/>
    </row>
    <row r="30" spans="1:5" ht="28.5" customHeight="1" x14ac:dyDescent="0.15">
      <c r="A30" s="50">
        <v>5</v>
      </c>
      <c r="B30" s="51" t="s">
        <v>16</v>
      </c>
      <c r="C30" s="10">
        <v>9</v>
      </c>
      <c r="D30" s="37">
        <f>D29*0.09</f>
        <v>74983.140000000014</v>
      </c>
      <c r="E30" s="8"/>
    </row>
    <row r="31" spans="1:5" ht="28.5" customHeight="1" x14ac:dyDescent="0.15">
      <c r="A31" s="50">
        <v>6</v>
      </c>
      <c r="B31" s="51" t="s">
        <v>17</v>
      </c>
      <c r="C31" s="5"/>
      <c r="D31" s="37">
        <f>D29+D30</f>
        <v>908129.14000000013</v>
      </c>
      <c r="E31" s="8"/>
    </row>
    <row r="32" spans="1:5" ht="18" customHeight="1" x14ac:dyDescent="0.15">
      <c r="A32" s="2">
        <v>7</v>
      </c>
      <c r="B32" s="5" t="s">
        <v>18</v>
      </c>
      <c r="C32" s="5"/>
      <c r="D32" s="37">
        <f>39479.81+34501.23</f>
        <v>73981.040000000008</v>
      </c>
      <c r="E32" s="8"/>
    </row>
    <row r="33" spans="1:5" ht="18" customHeight="1" x14ac:dyDescent="0.15">
      <c r="A33" s="2"/>
      <c r="B33" s="5"/>
      <c r="C33" s="5"/>
      <c r="D33" s="37"/>
      <c r="E33" s="8"/>
    </row>
    <row r="34" spans="1:5" ht="18" customHeight="1" x14ac:dyDescent="0.15">
      <c r="A34" s="2"/>
      <c r="B34" s="5"/>
      <c r="C34" s="5"/>
      <c r="D34" s="37"/>
      <c r="E34" s="8"/>
    </row>
    <row r="35" spans="1:5" ht="18" customHeight="1" x14ac:dyDescent="0.15">
      <c r="A35" s="2"/>
      <c r="B35" s="5"/>
      <c r="C35" s="5"/>
      <c r="D35" s="37"/>
      <c r="E35" s="8"/>
    </row>
    <row r="36" spans="1:5" ht="18" customHeight="1" x14ac:dyDescent="0.15">
      <c r="A36" s="2"/>
      <c r="B36" s="5"/>
      <c r="C36" s="5"/>
      <c r="D36" s="37"/>
      <c r="E36" s="8"/>
    </row>
    <row r="37" spans="1:5" ht="18" customHeight="1" x14ac:dyDescent="0.15">
      <c r="A37" s="2"/>
      <c r="B37" s="5"/>
      <c r="C37" s="5"/>
      <c r="D37" s="37"/>
      <c r="E37" s="8"/>
    </row>
    <row r="38" spans="1:5" ht="18" customHeight="1" x14ac:dyDescent="0.15">
      <c r="A38" s="2"/>
      <c r="B38" s="5"/>
      <c r="C38" s="5"/>
      <c r="D38" s="37"/>
      <c r="E38" s="8"/>
    </row>
    <row r="39" spans="1:5" ht="18" customHeight="1" x14ac:dyDescent="0.15">
      <c r="A39" s="2"/>
      <c r="B39" s="5"/>
      <c r="C39" s="5"/>
      <c r="D39" s="37"/>
      <c r="E39" s="8"/>
    </row>
    <row r="40" spans="1:5" ht="18" customHeight="1" x14ac:dyDescent="0.15">
      <c r="A40" s="2"/>
      <c r="B40" s="5"/>
      <c r="C40" s="5"/>
      <c r="D40" s="37"/>
      <c r="E40" s="8"/>
    </row>
    <row r="41" spans="1:5" ht="18" customHeight="1" x14ac:dyDescent="0.15">
      <c r="A41" s="2"/>
      <c r="B41" s="5"/>
      <c r="C41" s="5"/>
      <c r="D41" s="37"/>
      <c r="E41" s="8"/>
    </row>
    <row r="42" spans="1:5" ht="18" customHeight="1" thickBot="1" x14ac:dyDescent="0.2">
      <c r="A42" s="3"/>
      <c r="B42" s="6"/>
      <c r="C42" s="6"/>
      <c r="D42" s="38"/>
      <c r="E42" s="9"/>
    </row>
    <row r="43" spans="1:5" ht="18" customHeight="1" x14ac:dyDescent="0.15">
      <c r="A43" s="44" t="s">
        <v>21</v>
      </c>
      <c r="B43" s="44"/>
      <c r="C43" s="44"/>
      <c r="D43" s="44"/>
      <c r="E43" s="44"/>
    </row>
  </sheetData>
  <mergeCells count="2">
    <mergeCell ref="A43:E43"/>
    <mergeCell ref="A1:E1"/>
  </mergeCells>
  <phoneticPr fontId="6" type="noConversion"/>
  <printOptions horizontalCentered="1"/>
  <pageMargins left="0.116416666666667" right="0.116416666666667" top="0.59375" bottom="0" header="0.59375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showGridLines="0" topLeftCell="A76" workbookViewId="0">
      <selection activeCell="M106" sqref="M106"/>
    </sheetView>
  </sheetViews>
  <sheetFormatPr defaultColWidth="9" defaultRowHeight="11.25" x14ac:dyDescent="0.15"/>
  <cols>
    <col min="1" max="1" width="7.83203125" customWidth="1"/>
    <col min="2" max="2" width="16.5" customWidth="1"/>
    <col min="3" max="3" width="29.1640625" customWidth="1"/>
    <col min="4" max="4" width="6.1640625" customWidth="1"/>
    <col min="5" max="5" width="10.33203125" customWidth="1"/>
    <col min="6" max="6" width="13.83203125" customWidth="1"/>
    <col min="7" max="7" width="13.33203125" style="32" customWidth="1"/>
    <col min="8" max="8" width="10.83203125" customWidth="1"/>
    <col min="9" max="9" width="11.1640625" customWidth="1"/>
  </cols>
  <sheetData>
    <row r="1" spans="1:8" ht="25.5" x14ac:dyDescent="0.15">
      <c r="A1" s="45" t="s">
        <v>22</v>
      </c>
      <c r="B1" s="45"/>
      <c r="C1" s="45"/>
      <c r="D1" s="45"/>
      <c r="E1" s="45"/>
      <c r="F1" s="45"/>
      <c r="G1" s="45"/>
      <c r="H1" s="45"/>
    </row>
    <row r="2" spans="1:8" s="16" customFormat="1" ht="12.75" thickBot="1" x14ac:dyDescent="0.2">
      <c r="A2" s="47" t="s">
        <v>70</v>
      </c>
      <c r="B2" s="47"/>
      <c r="C2" s="47"/>
      <c r="D2" s="47"/>
      <c r="E2" s="47"/>
      <c r="F2" s="47"/>
      <c r="G2" s="47"/>
      <c r="H2" s="47"/>
    </row>
    <row r="3" spans="1:8" s="16" customFormat="1" ht="24" x14ac:dyDescent="0.15">
      <c r="A3" s="17" t="s">
        <v>1</v>
      </c>
      <c r="B3" s="18" t="s">
        <v>23</v>
      </c>
      <c r="C3" s="18" t="s">
        <v>25</v>
      </c>
      <c r="D3" s="18" t="s">
        <v>26</v>
      </c>
      <c r="E3" s="19" t="s">
        <v>31</v>
      </c>
      <c r="F3" s="18" t="s">
        <v>32</v>
      </c>
      <c r="G3" s="30" t="s">
        <v>51</v>
      </c>
      <c r="H3" s="20" t="s">
        <v>52</v>
      </c>
    </row>
    <row r="4" spans="1:8" ht="18" customHeight="1" x14ac:dyDescent="0.15">
      <c r="A4" s="21" t="s">
        <v>36</v>
      </c>
      <c r="B4" s="35" t="s">
        <v>35</v>
      </c>
      <c r="C4" s="12"/>
      <c r="D4" s="12"/>
      <c r="E4" s="12"/>
      <c r="F4" s="12"/>
      <c r="G4" s="31"/>
      <c r="H4" s="33"/>
    </row>
    <row r="5" spans="1:8" ht="36" x14ac:dyDescent="0.15">
      <c r="A5" s="22">
        <v>1</v>
      </c>
      <c r="B5" s="14" t="s">
        <v>76</v>
      </c>
      <c r="C5" s="14" t="s">
        <v>77</v>
      </c>
      <c r="D5" s="13" t="s">
        <v>78</v>
      </c>
      <c r="E5" s="15">
        <v>8</v>
      </c>
      <c r="F5" s="15">
        <v>75.48</v>
      </c>
      <c r="G5" s="27">
        <v>603.84</v>
      </c>
      <c r="H5" s="33"/>
    </row>
    <row r="6" spans="1:8" ht="36" x14ac:dyDescent="0.15">
      <c r="A6" s="22">
        <v>2</v>
      </c>
      <c r="B6" s="14" t="s">
        <v>79</v>
      </c>
      <c r="C6" s="14" t="s">
        <v>80</v>
      </c>
      <c r="D6" s="13" t="s">
        <v>28</v>
      </c>
      <c r="E6" s="15">
        <v>87.01</v>
      </c>
      <c r="F6" s="15">
        <v>39.380000000000003</v>
      </c>
      <c r="G6" s="27">
        <v>3426.45</v>
      </c>
      <c r="H6" s="33"/>
    </row>
    <row r="7" spans="1:8" ht="36" x14ac:dyDescent="0.15">
      <c r="A7" s="22">
        <v>3</v>
      </c>
      <c r="B7" s="14" t="s">
        <v>81</v>
      </c>
      <c r="C7" s="14" t="s">
        <v>82</v>
      </c>
      <c r="D7" s="13" t="s">
        <v>28</v>
      </c>
      <c r="E7" s="15">
        <v>64.05</v>
      </c>
      <c r="F7" s="15">
        <v>558.79</v>
      </c>
      <c r="G7" s="27">
        <v>35790.5</v>
      </c>
      <c r="H7" s="33"/>
    </row>
    <row r="8" spans="1:8" ht="60" x14ac:dyDescent="0.15">
      <c r="A8" s="22">
        <v>4</v>
      </c>
      <c r="B8" s="14" t="s">
        <v>83</v>
      </c>
      <c r="C8" s="14" t="s">
        <v>84</v>
      </c>
      <c r="D8" s="13" t="s">
        <v>28</v>
      </c>
      <c r="E8" s="15">
        <v>68.900000000000006</v>
      </c>
      <c r="F8" s="15">
        <v>229.04</v>
      </c>
      <c r="G8" s="27">
        <v>15780.86</v>
      </c>
      <c r="H8" s="33"/>
    </row>
    <row r="9" spans="1:8" ht="12" x14ac:dyDescent="0.15">
      <c r="A9" s="22">
        <v>5</v>
      </c>
      <c r="B9" s="14" t="s">
        <v>85</v>
      </c>
      <c r="C9" s="14" t="s">
        <v>86</v>
      </c>
      <c r="D9" s="13" t="s">
        <v>87</v>
      </c>
      <c r="E9" s="15">
        <v>9</v>
      </c>
      <c r="F9" s="15">
        <v>920.9</v>
      </c>
      <c r="G9" s="27">
        <v>8288.1</v>
      </c>
      <c r="H9" s="33"/>
    </row>
    <row r="10" spans="1:8" ht="24" x14ac:dyDescent="0.15">
      <c r="A10" s="22">
        <v>6</v>
      </c>
      <c r="B10" s="14" t="s">
        <v>88</v>
      </c>
      <c r="C10" s="14" t="s">
        <v>89</v>
      </c>
      <c r="D10" s="13" t="s">
        <v>28</v>
      </c>
      <c r="E10" s="15">
        <v>22.1</v>
      </c>
      <c r="F10" s="15">
        <v>445.36</v>
      </c>
      <c r="G10" s="27">
        <v>9842.4599999999991</v>
      </c>
      <c r="H10" s="33"/>
    </row>
    <row r="11" spans="1:8" ht="36" x14ac:dyDescent="0.15">
      <c r="A11" s="22">
        <v>7</v>
      </c>
      <c r="B11" s="14" t="s">
        <v>90</v>
      </c>
      <c r="C11" s="14" t="s">
        <v>91</v>
      </c>
      <c r="D11" s="13" t="s">
        <v>28</v>
      </c>
      <c r="E11" s="15">
        <v>77.055999999999997</v>
      </c>
      <c r="F11" s="15">
        <v>208.83</v>
      </c>
      <c r="G11" s="27">
        <v>16091.6</v>
      </c>
      <c r="H11" s="33"/>
    </row>
    <row r="12" spans="1:8" ht="36" x14ac:dyDescent="0.15">
      <c r="A12" s="22">
        <v>8</v>
      </c>
      <c r="B12" s="14" t="s">
        <v>92</v>
      </c>
      <c r="C12" s="14" t="s">
        <v>93</v>
      </c>
      <c r="D12" s="13" t="s">
        <v>28</v>
      </c>
      <c r="E12" s="15">
        <v>22.05</v>
      </c>
      <c r="F12" s="15">
        <v>12.69</v>
      </c>
      <c r="G12" s="27">
        <v>279.81</v>
      </c>
      <c r="H12" s="33"/>
    </row>
    <row r="13" spans="1:8" ht="60" x14ac:dyDescent="0.15">
      <c r="A13" s="22">
        <v>9</v>
      </c>
      <c r="B13" s="14" t="s">
        <v>94</v>
      </c>
      <c r="C13" s="14" t="s">
        <v>95</v>
      </c>
      <c r="D13" s="13" t="s">
        <v>27</v>
      </c>
      <c r="E13" s="15">
        <v>114.34</v>
      </c>
      <c r="F13" s="15">
        <v>844.37</v>
      </c>
      <c r="G13" s="27">
        <v>96545.27</v>
      </c>
      <c r="H13" s="33"/>
    </row>
    <row r="14" spans="1:8" ht="24" x14ac:dyDescent="0.15">
      <c r="A14" s="22">
        <v>10</v>
      </c>
      <c r="B14" s="14" t="s">
        <v>96</v>
      </c>
      <c r="C14" s="14" t="s">
        <v>97</v>
      </c>
      <c r="D14" s="13" t="s">
        <v>27</v>
      </c>
      <c r="E14" s="15">
        <v>11.7</v>
      </c>
      <c r="F14" s="15">
        <v>311</v>
      </c>
      <c r="G14" s="27">
        <v>3638.7</v>
      </c>
      <c r="H14" s="33"/>
    </row>
    <row r="15" spans="1:8" ht="48" x14ac:dyDescent="0.15">
      <c r="A15" s="22">
        <v>11</v>
      </c>
      <c r="B15" s="14" t="s">
        <v>98</v>
      </c>
      <c r="C15" s="14" t="s">
        <v>99</v>
      </c>
      <c r="D15" s="13" t="s">
        <v>27</v>
      </c>
      <c r="E15" s="15">
        <v>11.5</v>
      </c>
      <c r="F15" s="15">
        <v>780.91</v>
      </c>
      <c r="G15" s="27">
        <v>8980.4699999999993</v>
      </c>
      <c r="H15" s="33"/>
    </row>
    <row r="16" spans="1:8" ht="48" x14ac:dyDescent="0.15">
      <c r="A16" s="22">
        <v>12</v>
      </c>
      <c r="B16" s="14" t="s">
        <v>100</v>
      </c>
      <c r="C16" s="14" t="s">
        <v>101</v>
      </c>
      <c r="D16" s="13" t="s">
        <v>27</v>
      </c>
      <c r="E16" s="15">
        <v>11.5</v>
      </c>
      <c r="F16" s="15">
        <v>581.41999999999996</v>
      </c>
      <c r="G16" s="27">
        <v>6686.33</v>
      </c>
      <c r="H16" s="33"/>
    </row>
    <row r="17" spans="1:14" ht="48" x14ac:dyDescent="0.15">
      <c r="A17" s="40">
        <v>13</v>
      </c>
      <c r="B17" s="14" t="s">
        <v>102</v>
      </c>
      <c r="C17" s="14" t="s">
        <v>103</v>
      </c>
      <c r="D17" s="41" t="s">
        <v>27</v>
      </c>
      <c r="E17" s="15">
        <v>34.5</v>
      </c>
      <c r="F17" s="15">
        <v>123.67</v>
      </c>
      <c r="G17" s="27">
        <v>4266.62</v>
      </c>
      <c r="H17" s="33"/>
    </row>
    <row r="18" spans="1:14" ht="48" x14ac:dyDescent="0.15">
      <c r="A18" s="40">
        <v>14</v>
      </c>
      <c r="B18" s="14" t="s">
        <v>24</v>
      </c>
      <c r="C18" s="14" t="s">
        <v>104</v>
      </c>
      <c r="D18" s="41" t="s">
        <v>28</v>
      </c>
      <c r="E18" s="15">
        <v>115</v>
      </c>
      <c r="F18" s="15">
        <v>24.14</v>
      </c>
      <c r="G18" s="27">
        <v>2776.1</v>
      </c>
      <c r="H18" s="33"/>
    </row>
    <row r="19" spans="1:14" ht="48" x14ac:dyDescent="0.15">
      <c r="A19" s="40">
        <v>15</v>
      </c>
      <c r="B19" s="14" t="s">
        <v>105</v>
      </c>
      <c r="C19" s="14" t="s">
        <v>106</v>
      </c>
      <c r="D19" s="41" t="s">
        <v>27</v>
      </c>
      <c r="E19" s="15">
        <v>69</v>
      </c>
      <c r="F19" s="15">
        <v>123.67</v>
      </c>
      <c r="G19" s="27">
        <v>8533.23</v>
      </c>
      <c r="H19" s="33"/>
    </row>
    <row r="20" spans="1:14" ht="36" x14ac:dyDescent="0.15">
      <c r="A20" s="40">
        <v>16</v>
      </c>
      <c r="B20" s="14" t="s">
        <v>107</v>
      </c>
      <c r="C20" s="14" t="s">
        <v>108</v>
      </c>
      <c r="D20" s="41" t="s">
        <v>30</v>
      </c>
      <c r="E20" s="15">
        <v>11</v>
      </c>
      <c r="F20" s="15">
        <v>88.11</v>
      </c>
      <c r="G20" s="27">
        <v>969.21</v>
      </c>
      <c r="H20" s="33"/>
    </row>
    <row r="21" spans="1:14" ht="48" x14ac:dyDescent="0.15">
      <c r="A21" s="40">
        <v>17</v>
      </c>
      <c r="B21" s="14" t="s">
        <v>109</v>
      </c>
      <c r="C21" s="14" t="s">
        <v>110</v>
      </c>
      <c r="D21" s="41" t="s">
        <v>27</v>
      </c>
      <c r="E21" s="15">
        <v>6.47</v>
      </c>
      <c r="F21" s="15">
        <v>713.25</v>
      </c>
      <c r="G21" s="27">
        <v>4614.7299999999996</v>
      </c>
      <c r="H21" s="33"/>
    </row>
    <row r="22" spans="1:14" ht="36" x14ac:dyDescent="0.15">
      <c r="A22" s="40">
        <v>18</v>
      </c>
      <c r="B22" s="14" t="s">
        <v>111</v>
      </c>
      <c r="C22" s="14" t="s">
        <v>112</v>
      </c>
      <c r="D22" s="41" t="s">
        <v>27</v>
      </c>
      <c r="E22" s="15">
        <v>5.4340000000000002</v>
      </c>
      <c r="F22" s="15">
        <v>713.25</v>
      </c>
      <c r="G22" s="27">
        <v>3875.8</v>
      </c>
      <c r="H22" s="33"/>
    </row>
    <row r="23" spans="1:14" ht="36" x14ac:dyDescent="0.15">
      <c r="A23" s="40">
        <v>19</v>
      </c>
      <c r="B23" s="14" t="s">
        <v>113</v>
      </c>
      <c r="C23" s="14" t="s">
        <v>114</v>
      </c>
      <c r="D23" s="41" t="s">
        <v>27</v>
      </c>
      <c r="E23" s="15">
        <v>5.2</v>
      </c>
      <c r="F23" s="15">
        <v>214.04</v>
      </c>
      <c r="G23" s="27">
        <v>1113.01</v>
      </c>
      <c r="H23" s="33"/>
    </row>
    <row r="24" spans="1:14" ht="24" x14ac:dyDescent="0.15">
      <c r="A24" s="40">
        <v>20</v>
      </c>
      <c r="B24" s="14" t="s">
        <v>115</v>
      </c>
      <c r="C24" s="14" t="s">
        <v>116</v>
      </c>
      <c r="D24" s="13" t="s">
        <v>28</v>
      </c>
      <c r="E24" s="15">
        <v>13.6</v>
      </c>
      <c r="F24" s="15">
        <v>83.16</v>
      </c>
      <c r="G24" s="27">
        <v>1130.98</v>
      </c>
      <c r="H24" s="33"/>
    </row>
    <row r="25" spans="1:14" ht="24" x14ac:dyDescent="0.15">
      <c r="A25" s="40">
        <v>21</v>
      </c>
      <c r="B25" s="14" t="s">
        <v>117</v>
      </c>
      <c r="C25" s="14" t="s">
        <v>118</v>
      </c>
      <c r="D25" s="13" t="s">
        <v>28</v>
      </c>
      <c r="E25" s="15">
        <v>13.8</v>
      </c>
      <c r="F25" s="15">
        <v>51.49</v>
      </c>
      <c r="G25" s="27">
        <v>710.56</v>
      </c>
      <c r="H25" s="33"/>
    </row>
    <row r="26" spans="1:14" ht="24" x14ac:dyDescent="0.15">
      <c r="A26" s="40">
        <v>22</v>
      </c>
      <c r="B26" s="14" t="s">
        <v>119</v>
      </c>
      <c r="C26" s="14" t="s">
        <v>120</v>
      </c>
      <c r="D26" s="13" t="s">
        <v>28</v>
      </c>
      <c r="E26" s="15">
        <v>14.4</v>
      </c>
      <c r="F26" s="15">
        <v>12.69</v>
      </c>
      <c r="G26" s="27">
        <v>182.74</v>
      </c>
      <c r="H26" s="33"/>
      <c r="N26" t="s">
        <v>33</v>
      </c>
    </row>
    <row r="27" spans="1:14" ht="12" x14ac:dyDescent="0.15">
      <c r="A27" s="48" t="s">
        <v>34</v>
      </c>
      <c r="B27" s="49"/>
      <c r="C27" s="49"/>
      <c r="D27" s="49"/>
      <c r="E27" s="49"/>
      <c r="F27" s="49"/>
      <c r="G27" s="27">
        <f>SUM(G5:G26)</f>
        <v>234127.37000000002</v>
      </c>
      <c r="H27" s="33"/>
    </row>
    <row r="28" spans="1:14" ht="12" x14ac:dyDescent="0.15">
      <c r="A28" s="22">
        <v>23</v>
      </c>
      <c r="B28" s="14" t="s">
        <v>55</v>
      </c>
      <c r="C28" s="14"/>
      <c r="D28" s="14"/>
      <c r="E28" s="14"/>
      <c r="F28" s="11"/>
      <c r="G28" s="27">
        <f>SUM(G29:G33)</f>
        <v>9625.44</v>
      </c>
      <c r="H28" s="33"/>
    </row>
    <row r="29" spans="1:14" ht="12" x14ac:dyDescent="0.15">
      <c r="A29" s="22">
        <v>23.1</v>
      </c>
      <c r="B29" s="14" t="s">
        <v>125</v>
      </c>
      <c r="C29" s="14" t="s">
        <v>126</v>
      </c>
      <c r="D29" s="13" t="s">
        <v>28</v>
      </c>
      <c r="E29" s="15">
        <v>114.34</v>
      </c>
      <c r="F29" s="11">
        <v>30.82</v>
      </c>
      <c r="G29" s="27">
        <v>3523.96</v>
      </c>
      <c r="H29" s="33"/>
    </row>
    <row r="30" spans="1:14" ht="12" x14ac:dyDescent="0.15">
      <c r="A30" s="22">
        <v>23.2</v>
      </c>
      <c r="B30" s="14" t="s">
        <v>127</v>
      </c>
      <c r="C30" s="14" t="s">
        <v>128</v>
      </c>
      <c r="D30" s="13" t="s">
        <v>28</v>
      </c>
      <c r="E30" s="15">
        <v>7.52</v>
      </c>
      <c r="F30" s="11">
        <v>101.88</v>
      </c>
      <c r="G30" s="27">
        <v>766.14</v>
      </c>
      <c r="H30" s="33"/>
    </row>
    <row r="31" spans="1:14" ht="12" x14ac:dyDescent="0.15">
      <c r="A31" s="40">
        <v>23.3</v>
      </c>
      <c r="B31" s="14" t="s">
        <v>129</v>
      </c>
      <c r="C31" s="14" t="s">
        <v>130</v>
      </c>
      <c r="D31" s="41" t="s">
        <v>28</v>
      </c>
      <c r="E31" s="15">
        <v>6.67</v>
      </c>
      <c r="F31" s="11">
        <v>52.4</v>
      </c>
      <c r="G31" s="27">
        <v>349.51</v>
      </c>
      <c r="H31" s="33"/>
    </row>
    <row r="32" spans="1:14" ht="24" x14ac:dyDescent="0.15">
      <c r="A32" s="40">
        <v>23.4</v>
      </c>
      <c r="B32" s="14" t="s">
        <v>131</v>
      </c>
      <c r="C32" s="14" t="s">
        <v>132</v>
      </c>
      <c r="D32" s="41" t="s">
        <v>28</v>
      </c>
      <c r="E32" s="15">
        <v>13.6</v>
      </c>
      <c r="F32" s="11">
        <v>59.66</v>
      </c>
      <c r="G32" s="27">
        <v>811.38</v>
      </c>
      <c r="H32" s="33"/>
    </row>
    <row r="33" spans="1:8" ht="24" x14ac:dyDescent="0.15">
      <c r="A33" s="40">
        <v>23.5</v>
      </c>
      <c r="B33" s="14" t="s">
        <v>131</v>
      </c>
      <c r="C33" s="14" t="s">
        <v>133</v>
      </c>
      <c r="D33" s="41" t="s">
        <v>28</v>
      </c>
      <c r="E33" s="15">
        <v>68.400000000000006</v>
      </c>
      <c r="F33" s="11">
        <v>61.03</v>
      </c>
      <c r="G33" s="27">
        <v>4174.45</v>
      </c>
      <c r="H33" s="33"/>
    </row>
    <row r="34" spans="1:8" ht="24" x14ac:dyDescent="0.15">
      <c r="A34" s="22">
        <v>24</v>
      </c>
      <c r="B34" s="14" t="s">
        <v>11</v>
      </c>
      <c r="C34" s="14"/>
      <c r="D34" s="13"/>
      <c r="E34" s="15"/>
      <c r="F34" s="27"/>
      <c r="G34" s="27">
        <f>G35+G36</f>
        <v>12168.130000000001</v>
      </c>
      <c r="H34" s="33"/>
    </row>
    <row r="35" spans="1:8" ht="36" x14ac:dyDescent="0.15">
      <c r="A35" s="40">
        <v>24.1</v>
      </c>
      <c r="B35" s="14" t="s">
        <v>121</v>
      </c>
      <c r="C35" s="14" t="s">
        <v>124</v>
      </c>
      <c r="D35" s="41" t="s">
        <v>54</v>
      </c>
      <c r="E35" s="15">
        <v>1</v>
      </c>
      <c r="F35" s="27">
        <v>10531.95</v>
      </c>
      <c r="G35" s="27">
        <v>10531.95</v>
      </c>
      <c r="H35" s="33"/>
    </row>
    <row r="36" spans="1:8" ht="12" x14ac:dyDescent="0.15">
      <c r="A36" s="40">
        <v>24.2</v>
      </c>
      <c r="B36" s="14" t="s">
        <v>122</v>
      </c>
      <c r="C36" s="14" t="s">
        <v>123</v>
      </c>
      <c r="D36" s="41" t="s">
        <v>28</v>
      </c>
      <c r="E36" s="15">
        <v>182.40600000000001</v>
      </c>
      <c r="F36" s="27">
        <v>8.9700000000000006</v>
      </c>
      <c r="G36" s="27">
        <v>1636.18</v>
      </c>
      <c r="H36" s="33"/>
    </row>
    <row r="37" spans="1:8" ht="19.5" customHeight="1" x14ac:dyDescent="0.15">
      <c r="A37" s="21" t="s">
        <v>53</v>
      </c>
      <c r="B37" s="35" t="s">
        <v>50</v>
      </c>
      <c r="C37" s="12"/>
      <c r="D37" s="12"/>
      <c r="E37" s="12"/>
      <c r="F37" s="12"/>
      <c r="G37" s="31"/>
      <c r="H37" s="33"/>
    </row>
    <row r="38" spans="1:8" ht="16.5" customHeight="1" x14ac:dyDescent="0.15">
      <c r="A38" s="21">
        <v>2.1</v>
      </c>
      <c r="B38" s="35" t="s">
        <v>134</v>
      </c>
      <c r="C38" s="14"/>
      <c r="D38" s="14"/>
      <c r="E38" s="15"/>
      <c r="F38" s="15"/>
      <c r="G38" s="27">
        <f>G39+G40</f>
        <v>453.85</v>
      </c>
      <c r="H38" s="33"/>
    </row>
    <row r="39" spans="1:8" ht="24" x14ac:dyDescent="0.15">
      <c r="A39" s="22">
        <v>1</v>
      </c>
      <c r="B39" s="14" t="s">
        <v>142</v>
      </c>
      <c r="C39" s="14" t="s">
        <v>143</v>
      </c>
      <c r="D39" s="13" t="s">
        <v>29</v>
      </c>
      <c r="E39" s="15">
        <v>1</v>
      </c>
      <c r="F39" s="15">
        <v>52.81</v>
      </c>
      <c r="G39" s="27">
        <v>52.81</v>
      </c>
      <c r="H39" s="33"/>
    </row>
    <row r="40" spans="1:8" ht="12" x14ac:dyDescent="0.15">
      <c r="A40" s="22">
        <v>2</v>
      </c>
      <c r="B40" s="14" t="s">
        <v>144</v>
      </c>
      <c r="C40" s="14" t="s">
        <v>145</v>
      </c>
      <c r="D40" s="13" t="s">
        <v>40</v>
      </c>
      <c r="E40" s="15">
        <v>6</v>
      </c>
      <c r="F40" s="15">
        <v>66.84</v>
      </c>
      <c r="G40" s="27">
        <v>401.04</v>
      </c>
      <c r="H40" s="33"/>
    </row>
    <row r="41" spans="1:8" ht="19.5" customHeight="1" x14ac:dyDescent="0.15">
      <c r="A41" s="21">
        <v>2.2000000000000002</v>
      </c>
      <c r="B41" s="35" t="s">
        <v>135</v>
      </c>
      <c r="C41" s="14"/>
      <c r="D41" s="41"/>
      <c r="E41" s="15"/>
      <c r="F41" s="15"/>
      <c r="G41" s="27">
        <f>SUM(G42:G53)</f>
        <v>31139.409999999996</v>
      </c>
      <c r="H41" s="33"/>
    </row>
    <row r="42" spans="1:8" ht="12" x14ac:dyDescent="0.15">
      <c r="A42" s="40">
        <v>3</v>
      </c>
      <c r="B42" s="14" t="s">
        <v>146</v>
      </c>
      <c r="C42" s="14" t="s">
        <v>147</v>
      </c>
      <c r="D42" s="41" t="s">
        <v>38</v>
      </c>
      <c r="E42" s="15">
        <v>10</v>
      </c>
      <c r="F42" s="15">
        <v>6.47</v>
      </c>
      <c r="G42" s="27">
        <v>64.7</v>
      </c>
      <c r="H42" s="33"/>
    </row>
    <row r="43" spans="1:8" ht="36" x14ac:dyDescent="0.15">
      <c r="A43" s="40">
        <v>4</v>
      </c>
      <c r="B43" s="14" t="s">
        <v>37</v>
      </c>
      <c r="C43" s="14" t="s">
        <v>148</v>
      </c>
      <c r="D43" s="41" t="s">
        <v>38</v>
      </c>
      <c r="E43" s="15">
        <v>2</v>
      </c>
      <c r="F43" s="15">
        <v>1990.39</v>
      </c>
      <c r="G43" s="27">
        <v>3980.78</v>
      </c>
      <c r="H43" s="33"/>
    </row>
    <row r="44" spans="1:8" ht="36" x14ac:dyDescent="0.15">
      <c r="A44" s="40">
        <v>5</v>
      </c>
      <c r="B44" s="14" t="s">
        <v>37</v>
      </c>
      <c r="C44" s="14" t="s">
        <v>149</v>
      </c>
      <c r="D44" s="41" t="s">
        <v>38</v>
      </c>
      <c r="E44" s="15">
        <v>1</v>
      </c>
      <c r="F44" s="15">
        <v>2176.23</v>
      </c>
      <c r="G44" s="27">
        <v>2176.23</v>
      </c>
      <c r="H44" s="33"/>
    </row>
    <row r="45" spans="1:8" ht="36" x14ac:dyDescent="0.15">
      <c r="A45" s="40">
        <v>6</v>
      </c>
      <c r="B45" s="14" t="s">
        <v>37</v>
      </c>
      <c r="C45" s="14" t="s">
        <v>150</v>
      </c>
      <c r="D45" s="41" t="s">
        <v>38</v>
      </c>
      <c r="E45" s="15">
        <v>4</v>
      </c>
      <c r="F45" s="15">
        <v>2384.1999999999998</v>
      </c>
      <c r="G45" s="27">
        <v>9536.7999999999993</v>
      </c>
      <c r="H45" s="33"/>
    </row>
    <row r="46" spans="1:8" ht="12" x14ac:dyDescent="0.15">
      <c r="A46" s="40">
        <v>7</v>
      </c>
      <c r="B46" s="14" t="s">
        <v>151</v>
      </c>
      <c r="C46" s="14" t="s">
        <v>152</v>
      </c>
      <c r="D46" s="41" t="s">
        <v>29</v>
      </c>
      <c r="E46" s="15">
        <v>7</v>
      </c>
      <c r="F46" s="15">
        <v>48.25</v>
      </c>
      <c r="G46" s="27">
        <v>337.75</v>
      </c>
      <c r="H46" s="33"/>
    </row>
    <row r="47" spans="1:8" ht="24" x14ac:dyDescent="0.15">
      <c r="A47" s="40">
        <v>8</v>
      </c>
      <c r="B47" s="14" t="s">
        <v>37</v>
      </c>
      <c r="C47" s="14" t="s">
        <v>153</v>
      </c>
      <c r="D47" s="41" t="s">
        <v>38</v>
      </c>
      <c r="E47" s="15">
        <v>1</v>
      </c>
      <c r="F47" s="15">
        <v>2709.86</v>
      </c>
      <c r="G47" s="27">
        <v>2709.86</v>
      </c>
      <c r="H47" s="33"/>
    </row>
    <row r="48" spans="1:8" ht="24" x14ac:dyDescent="0.15">
      <c r="A48" s="40">
        <v>9</v>
      </c>
      <c r="B48" s="14" t="s">
        <v>37</v>
      </c>
      <c r="C48" s="14" t="s">
        <v>154</v>
      </c>
      <c r="D48" s="41" t="s">
        <v>38</v>
      </c>
      <c r="E48" s="15">
        <v>1</v>
      </c>
      <c r="F48" s="15">
        <v>2492.16</v>
      </c>
      <c r="G48" s="27">
        <v>2492.16</v>
      </c>
      <c r="H48" s="33"/>
    </row>
    <row r="49" spans="1:8" ht="24" x14ac:dyDescent="0.15">
      <c r="A49" s="40">
        <v>10</v>
      </c>
      <c r="B49" s="14" t="s">
        <v>155</v>
      </c>
      <c r="C49" s="14" t="s">
        <v>156</v>
      </c>
      <c r="D49" s="41" t="s">
        <v>29</v>
      </c>
      <c r="E49" s="15">
        <v>2</v>
      </c>
      <c r="F49" s="15">
        <v>176.8</v>
      </c>
      <c r="G49" s="27">
        <v>353.6</v>
      </c>
      <c r="H49" s="33"/>
    </row>
    <row r="50" spans="1:8" ht="24" x14ac:dyDescent="0.15">
      <c r="A50" s="40">
        <v>11</v>
      </c>
      <c r="B50" s="14" t="s">
        <v>155</v>
      </c>
      <c r="C50" s="14" t="s">
        <v>157</v>
      </c>
      <c r="D50" s="41" t="s">
        <v>29</v>
      </c>
      <c r="E50" s="15">
        <v>3</v>
      </c>
      <c r="F50" s="15">
        <v>192.1</v>
      </c>
      <c r="G50" s="27">
        <v>576.29999999999995</v>
      </c>
      <c r="H50" s="33"/>
    </row>
    <row r="51" spans="1:8" ht="24" x14ac:dyDescent="0.15">
      <c r="A51" s="40">
        <v>12</v>
      </c>
      <c r="B51" s="14" t="s">
        <v>155</v>
      </c>
      <c r="C51" s="14" t="s">
        <v>158</v>
      </c>
      <c r="D51" s="41" t="s">
        <v>29</v>
      </c>
      <c r="E51" s="15">
        <v>1</v>
      </c>
      <c r="F51" s="15">
        <v>73.11</v>
      </c>
      <c r="G51" s="27">
        <v>73.11</v>
      </c>
      <c r="H51" s="33"/>
    </row>
    <row r="52" spans="1:8" ht="24" x14ac:dyDescent="0.15">
      <c r="A52" s="40">
        <v>13</v>
      </c>
      <c r="B52" s="14" t="s">
        <v>155</v>
      </c>
      <c r="C52" s="14" t="s">
        <v>159</v>
      </c>
      <c r="D52" s="41" t="s">
        <v>29</v>
      </c>
      <c r="E52" s="15">
        <v>2</v>
      </c>
      <c r="F52" s="15">
        <v>115.96</v>
      </c>
      <c r="G52" s="27">
        <v>231.92</v>
      </c>
      <c r="H52" s="33"/>
    </row>
    <row r="53" spans="1:8" ht="12" x14ac:dyDescent="0.15">
      <c r="A53" s="40">
        <v>14</v>
      </c>
      <c r="B53" s="14" t="s">
        <v>160</v>
      </c>
      <c r="C53" s="14" t="s">
        <v>161</v>
      </c>
      <c r="D53" s="41" t="s">
        <v>28</v>
      </c>
      <c r="E53" s="15">
        <v>66.37</v>
      </c>
      <c r="F53" s="15">
        <v>129.66999999999999</v>
      </c>
      <c r="G53" s="27">
        <v>8606.2000000000007</v>
      </c>
      <c r="H53" s="33"/>
    </row>
    <row r="54" spans="1:8" ht="12" x14ac:dyDescent="0.15">
      <c r="A54" s="21">
        <v>2.2999999999999998</v>
      </c>
      <c r="B54" s="35" t="s">
        <v>136</v>
      </c>
      <c r="C54" s="14"/>
      <c r="D54" s="41"/>
      <c r="E54" s="15"/>
      <c r="F54" s="15"/>
      <c r="G54" s="27">
        <f>G55+G60+G62+G65</f>
        <v>18117.11</v>
      </c>
      <c r="H54" s="33"/>
    </row>
    <row r="55" spans="1:8" ht="18" customHeight="1" x14ac:dyDescent="0.15">
      <c r="A55" s="42" t="s">
        <v>216</v>
      </c>
      <c r="B55" s="14" t="s">
        <v>162</v>
      </c>
      <c r="C55" s="14"/>
      <c r="D55" s="14"/>
      <c r="E55" s="15"/>
      <c r="F55" s="15"/>
      <c r="G55" s="27">
        <f>SUM(G56:G59)</f>
        <v>1878.44</v>
      </c>
      <c r="H55" s="33"/>
    </row>
    <row r="56" spans="1:8" ht="12" x14ac:dyDescent="0.15">
      <c r="A56" s="22">
        <v>15</v>
      </c>
      <c r="B56" s="14" t="s">
        <v>163</v>
      </c>
      <c r="C56" s="14" t="s">
        <v>164</v>
      </c>
      <c r="D56" s="13" t="s">
        <v>165</v>
      </c>
      <c r="E56" s="15">
        <v>9</v>
      </c>
      <c r="F56" s="15">
        <v>27.54</v>
      </c>
      <c r="G56" s="27">
        <v>247.86</v>
      </c>
      <c r="H56" s="33"/>
    </row>
    <row r="57" spans="1:8" ht="12" x14ac:dyDescent="0.15">
      <c r="A57" s="22">
        <v>16</v>
      </c>
      <c r="B57" s="14" t="s">
        <v>166</v>
      </c>
      <c r="C57" s="14" t="s">
        <v>167</v>
      </c>
      <c r="D57" s="13" t="s">
        <v>29</v>
      </c>
      <c r="E57" s="15">
        <v>1</v>
      </c>
      <c r="F57" s="15">
        <v>796.58</v>
      </c>
      <c r="G57" s="27">
        <v>796.58</v>
      </c>
      <c r="H57" s="33"/>
    </row>
    <row r="58" spans="1:8" ht="12" x14ac:dyDescent="0.15">
      <c r="A58" s="22">
        <v>17</v>
      </c>
      <c r="B58" s="14" t="s">
        <v>168</v>
      </c>
      <c r="C58" s="14" t="s">
        <v>169</v>
      </c>
      <c r="D58" s="13" t="s">
        <v>40</v>
      </c>
      <c r="E58" s="15">
        <v>50</v>
      </c>
      <c r="F58" s="15">
        <v>4.1100000000000003</v>
      </c>
      <c r="G58" s="27">
        <v>205.5</v>
      </c>
      <c r="H58" s="33"/>
    </row>
    <row r="59" spans="1:8" ht="12" x14ac:dyDescent="0.15">
      <c r="A59" s="22">
        <v>18</v>
      </c>
      <c r="B59" s="14" t="s">
        <v>43</v>
      </c>
      <c r="C59" s="14" t="s">
        <v>170</v>
      </c>
      <c r="D59" s="13" t="s">
        <v>40</v>
      </c>
      <c r="E59" s="15">
        <v>50</v>
      </c>
      <c r="F59" s="15">
        <v>12.57</v>
      </c>
      <c r="G59" s="27">
        <v>628.5</v>
      </c>
      <c r="H59" s="33"/>
    </row>
    <row r="60" spans="1:8" ht="12" x14ac:dyDescent="0.15">
      <c r="A60" s="42" t="s">
        <v>217</v>
      </c>
      <c r="B60" s="14" t="s">
        <v>171</v>
      </c>
      <c r="C60" s="14"/>
      <c r="D60" s="41"/>
      <c r="E60" s="15"/>
      <c r="F60" s="15"/>
      <c r="G60" s="27">
        <f>G61</f>
        <v>2112.3000000000002</v>
      </c>
      <c r="H60" s="33"/>
    </row>
    <row r="61" spans="1:8" ht="12" x14ac:dyDescent="0.15">
      <c r="A61" s="22">
        <v>19</v>
      </c>
      <c r="B61" s="14" t="s">
        <v>172</v>
      </c>
      <c r="C61" s="14" t="s">
        <v>173</v>
      </c>
      <c r="D61" s="13" t="s">
        <v>38</v>
      </c>
      <c r="E61" s="15">
        <v>1</v>
      </c>
      <c r="F61" s="15">
        <v>2112.3000000000002</v>
      </c>
      <c r="G61" s="27">
        <v>2112.3000000000002</v>
      </c>
      <c r="H61" s="33"/>
    </row>
    <row r="62" spans="1:8" ht="12" x14ac:dyDescent="0.15">
      <c r="A62" s="42" t="s">
        <v>218</v>
      </c>
      <c r="B62" s="14" t="s">
        <v>174</v>
      </c>
      <c r="C62" s="14"/>
      <c r="D62" s="41"/>
      <c r="E62" s="15"/>
      <c r="F62" s="15"/>
      <c r="G62" s="27">
        <f>SUM(G63:G64)</f>
        <v>655.68</v>
      </c>
      <c r="H62" s="33"/>
    </row>
    <row r="63" spans="1:8" ht="12" x14ac:dyDescent="0.15">
      <c r="A63" s="22">
        <v>20</v>
      </c>
      <c r="B63" s="14" t="s">
        <v>175</v>
      </c>
      <c r="C63" s="14" t="s">
        <v>176</v>
      </c>
      <c r="D63" s="13" t="s">
        <v>29</v>
      </c>
      <c r="E63" s="15">
        <v>1</v>
      </c>
      <c r="F63" s="15">
        <v>21.18</v>
      </c>
      <c r="G63" s="27">
        <v>21.18</v>
      </c>
      <c r="H63" s="33"/>
    </row>
    <row r="64" spans="1:8" ht="12" x14ac:dyDescent="0.15">
      <c r="A64" s="22">
        <v>21</v>
      </c>
      <c r="B64" s="14" t="s">
        <v>42</v>
      </c>
      <c r="C64" s="14" t="s">
        <v>177</v>
      </c>
      <c r="D64" s="13" t="s">
        <v>40</v>
      </c>
      <c r="E64" s="15">
        <v>150</v>
      </c>
      <c r="F64" s="15">
        <v>4.2300000000000004</v>
      </c>
      <c r="G64" s="27">
        <v>634.5</v>
      </c>
      <c r="H64" s="33"/>
    </row>
    <row r="65" spans="1:8" ht="12" x14ac:dyDescent="0.15">
      <c r="A65" s="42" t="s">
        <v>219</v>
      </c>
      <c r="B65" s="14" t="s">
        <v>178</v>
      </c>
      <c r="C65" s="14"/>
      <c r="D65" s="41"/>
      <c r="E65" s="15"/>
      <c r="F65" s="15"/>
      <c r="G65" s="27">
        <f>SUM(G66:G71)</f>
        <v>13470.69</v>
      </c>
      <c r="H65" s="33"/>
    </row>
    <row r="66" spans="1:8" ht="12" x14ac:dyDescent="0.15">
      <c r="A66" s="2">
        <v>22</v>
      </c>
      <c r="B66" s="14" t="s">
        <v>179</v>
      </c>
      <c r="C66" s="14" t="s">
        <v>180</v>
      </c>
      <c r="D66" s="13" t="s">
        <v>38</v>
      </c>
      <c r="E66" s="15">
        <v>1</v>
      </c>
      <c r="F66" s="15">
        <v>942.63</v>
      </c>
      <c r="G66" s="27">
        <v>942.63</v>
      </c>
      <c r="H66" s="33"/>
    </row>
    <row r="67" spans="1:8" ht="12" x14ac:dyDescent="0.15">
      <c r="A67" s="2">
        <v>23</v>
      </c>
      <c r="B67" s="14" t="s">
        <v>181</v>
      </c>
      <c r="C67" s="14" t="s">
        <v>182</v>
      </c>
      <c r="D67" s="13" t="s">
        <v>38</v>
      </c>
      <c r="E67" s="15">
        <v>1</v>
      </c>
      <c r="F67" s="15">
        <v>2570.36</v>
      </c>
      <c r="G67" s="27">
        <v>2570.36</v>
      </c>
      <c r="H67" s="33"/>
    </row>
    <row r="68" spans="1:8" ht="12" x14ac:dyDescent="0.15">
      <c r="A68" s="2">
        <v>24</v>
      </c>
      <c r="B68" s="14" t="s">
        <v>181</v>
      </c>
      <c r="C68" s="14" t="s">
        <v>183</v>
      </c>
      <c r="D68" s="13" t="s">
        <v>38</v>
      </c>
      <c r="E68" s="15">
        <v>9</v>
      </c>
      <c r="F68" s="15">
        <v>614.02</v>
      </c>
      <c r="G68" s="27">
        <v>5526.18</v>
      </c>
      <c r="H68" s="33"/>
    </row>
    <row r="69" spans="1:8" ht="12" x14ac:dyDescent="0.15">
      <c r="A69" s="2">
        <v>25</v>
      </c>
      <c r="B69" s="14" t="s">
        <v>168</v>
      </c>
      <c r="C69" s="14" t="s">
        <v>169</v>
      </c>
      <c r="D69" s="13" t="s">
        <v>40</v>
      </c>
      <c r="E69" s="15">
        <v>605.6</v>
      </c>
      <c r="F69" s="15">
        <v>4.1100000000000003</v>
      </c>
      <c r="G69" s="27">
        <v>2489.02</v>
      </c>
      <c r="H69" s="33"/>
    </row>
    <row r="70" spans="1:8" ht="12" x14ac:dyDescent="0.15">
      <c r="A70" s="2">
        <v>26</v>
      </c>
      <c r="B70" s="14" t="s">
        <v>43</v>
      </c>
      <c r="C70" s="14" t="s">
        <v>170</v>
      </c>
      <c r="D70" s="13" t="s">
        <v>40</v>
      </c>
      <c r="E70" s="15">
        <v>103.32</v>
      </c>
      <c r="F70" s="15">
        <v>12.57</v>
      </c>
      <c r="G70" s="27">
        <v>1298.73</v>
      </c>
      <c r="H70" s="33"/>
    </row>
    <row r="71" spans="1:8" ht="24" x14ac:dyDescent="0.15">
      <c r="A71" s="2">
        <v>27</v>
      </c>
      <c r="B71" s="14" t="s">
        <v>184</v>
      </c>
      <c r="C71" s="14"/>
      <c r="D71" s="13" t="s">
        <v>185</v>
      </c>
      <c r="E71" s="15">
        <v>1</v>
      </c>
      <c r="F71" s="15">
        <v>643.77</v>
      </c>
      <c r="G71" s="27">
        <v>643.77</v>
      </c>
      <c r="H71" s="33"/>
    </row>
    <row r="72" spans="1:8" ht="12" x14ac:dyDescent="0.15">
      <c r="A72" s="21">
        <v>2.4</v>
      </c>
      <c r="B72" s="35" t="s">
        <v>137</v>
      </c>
      <c r="C72" s="14"/>
      <c r="D72" s="41"/>
      <c r="E72" s="15"/>
      <c r="F72" s="15"/>
      <c r="G72" s="27">
        <f>SUM(G73:G102)</f>
        <v>263308.97000000003</v>
      </c>
      <c r="H72" s="33"/>
    </row>
    <row r="73" spans="1:8" ht="24" x14ac:dyDescent="0.15">
      <c r="A73" s="2">
        <v>28</v>
      </c>
      <c r="B73" s="14" t="s">
        <v>39</v>
      </c>
      <c r="C73" s="14" t="s">
        <v>186</v>
      </c>
      <c r="D73" s="13" t="s">
        <v>40</v>
      </c>
      <c r="E73" s="15">
        <v>50</v>
      </c>
      <c r="F73" s="15">
        <v>938.21</v>
      </c>
      <c r="G73" s="27">
        <v>46910.5</v>
      </c>
      <c r="H73" s="33"/>
    </row>
    <row r="74" spans="1:8" ht="24" x14ac:dyDescent="0.15">
      <c r="A74" s="2">
        <v>29</v>
      </c>
      <c r="B74" s="14" t="s">
        <v>39</v>
      </c>
      <c r="C74" s="14" t="s">
        <v>187</v>
      </c>
      <c r="D74" s="13" t="s">
        <v>40</v>
      </c>
      <c r="E74" s="15">
        <v>70.73</v>
      </c>
      <c r="F74" s="15">
        <v>542.29999999999995</v>
      </c>
      <c r="G74" s="27">
        <v>38356.879999999997</v>
      </c>
      <c r="H74" s="33"/>
    </row>
    <row r="75" spans="1:8" ht="24" x14ac:dyDescent="0.15">
      <c r="A75" s="2">
        <v>30</v>
      </c>
      <c r="B75" s="14" t="s">
        <v>39</v>
      </c>
      <c r="C75" s="14" t="s">
        <v>188</v>
      </c>
      <c r="D75" s="13" t="s">
        <v>40</v>
      </c>
      <c r="E75" s="15">
        <v>125.57</v>
      </c>
      <c r="F75" s="15">
        <v>280.14</v>
      </c>
      <c r="G75" s="27">
        <v>35177.18</v>
      </c>
      <c r="H75" s="33"/>
    </row>
    <row r="76" spans="1:8" ht="24" x14ac:dyDescent="0.15">
      <c r="A76" s="2">
        <v>31</v>
      </c>
      <c r="B76" s="14" t="s">
        <v>39</v>
      </c>
      <c r="C76" s="14" t="s">
        <v>189</v>
      </c>
      <c r="D76" s="13" t="s">
        <v>40</v>
      </c>
      <c r="E76" s="15">
        <v>45.46</v>
      </c>
      <c r="F76" s="15">
        <v>208.08</v>
      </c>
      <c r="G76" s="27">
        <v>9459.32</v>
      </c>
      <c r="H76" s="33"/>
    </row>
    <row r="77" spans="1:8" ht="24" x14ac:dyDescent="0.15">
      <c r="A77" s="2">
        <v>32</v>
      </c>
      <c r="B77" s="14" t="s">
        <v>39</v>
      </c>
      <c r="C77" s="14" t="s">
        <v>190</v>
      </c>
      <c r="D77" s="13" t="s">
        <v>40</v>
      </c>
      <c r="E77" s="15">
        <v>167.86</v>
      </c>
      <c r="F77" s="15">
        <v>144.15</v>
      </c>
      <c r="G77" s="27">
        <v>24197.02</v>
      </c>
      <c r="H77" s="33"/>
    </row>
    <row r="78" spans="1:8" ht="24" x14ac:dyDescent="0.15">
      <c r="A78" s="2">
        <v>33</v>
      </c>
      <c r="B78" s="14" t="s">
        <v>39</v>
      </c>
      <c r="C78" s="14" t="s">
        <v>191</v>
      </c>
      <c r="D78" s="13" t="s">
        <v>40</v>
      </c>
      <c r="E78" s="15">
        <v>175.73</v>
      </c>
      <c r="F78" s="15">
        <v>111.91</v>
      </c>
      <c r="G78" s="27">
        <v>19665.939999999999</v>
      </c>
      <c r="H78" s="33"/>
    </row>
    <row r="79" spans="1:8" ht="12" x14ac:dyDescent="0.15">
      <c r="A79" s="2">
        <v>34</v>
      </c>
      <c r="B79" s="14" t="s">
        <v>39</v>
      </c>
      <c r="C79" s="14" t="s">
        <v>192</v>
      </c>
      <c r="D79" s="13" t="s">
        <v>40</v>
      </c>
      <c r="E79" s="15">
        <v>234.15</v>
      </c>
      <c r="F79" s="15">
        <v>82.89</v>
      </c>
      <c r="G79" s="27">
        <v>19408.689999999999</v>
      </c>
      <c r="H79" s="33"/>
    </row>
    <row r="80" spans="1:8" ht="12" x14ac:dyDescent="0.15">
      <c r="A80" s="2">
        <v>35</v>
      </c>
      <c r="B80" s="14" t="s">
        <v>39</v>
      </c>
      <c r="C80" s="14" t="s">
        <v>193</v>
      </c>
      <c r="D80" s="13" t="s">
        <v>40</v>
      </c>
      <c r="E80" s="15">
        <v>44.64</v>
      </c>
      <c r="F80" s="15">
        <v>50.83</v>
      </c>
      <c r="G80" s="27">
        <v>2269.0500000000002</v>
      </c>
      <c r="H80" s="33"/>
    </row>
    <row r="81" spans="1:8" ht="12" x14ac:dyDescent="0.15">
      <c r="A81" s="2">
        <v>36</v>
      </c>
      <c r="B81" s="14" t="s">
        <v>39</v>
      </c>
      <c r="C81" s="14" t="s">
        <v>194</v>
      </c>
      <c r="D81" s="13" t="s">
        <v>40</v>
      </c>
      <c r="E81" s="15">
        <v>20.010000000000002</v>
      </c>
      <c r="F81" s="15">
        <v>23.59</v>
      </c>
      <c r="G81" s="27">
        <v>472.04</v>
      </c>
      <c r="H81" s="33"/>
    </row>
    <row r="82" spans="1:8" ht="12" x14ac:dyDescent="0.15">
      <c r="A82" s="2">
        <v>37</v>
      </c>
      <c r="B82" s="14" t="s">
        <v>39</v>
      </c>
      <c r="C82" s="14" t="s">
        <v>195</v>
      </c>
      <c r="D82" s="13" t="s">
        <v>40</v>
      </c>
      <c r="E82" s="15">
        <v>270.51</v>
      </c>
      <c r="F82" s="15">
        <v>16.62</v>
      </c>
      <c r="G82" s="27">
        <v>4495.88</v>
      </c>
      <c r="H82" s="33"/>
    </row>
    <row r="83" spans="1:8" ht="12" x14ac:dyDescent="0.15">
      <c r="A83" s="2">
        <v>38</v>
      </c>
      <c r="B83" s="14" t="s">
        <v>43</v>
      </c>
      <c r="C83" s="14" t="s">
        <v>196</v>
      </c>
      <c r="D83" s="13" t="s">
        <v>40</v>
      </c>
      <c r="E83" s="15">
        <v>11.23</v>
      </c>
      <c r="F83" s="15">
        <v>38.409999999999997</v>
      </c>
      <c r="G83" s="27">
        <v>431.34</v>
      </c>
      <c r="H83" s="33"/>
    </row>
    <row r="84" spans="1:8" ht="12" x14ac:dyDescent="0.15">
      <c r="A84" s="2">
        <v>39</v>
      </c>
      <c r="B84" s="14" t="s">
        <v>43</v>
      </c>
      <c r="C84" s="14" t="s">
        <v>197</v>
      </c>
      <c r="D84" s="13" t="s">
        <v>40</v>
      </c>
      <c r="E84" s="15">
        <v>50.29</v>
      </c>
      <c r="F84" s="15">
        <v>32.03</v>
      </c>
      <c r="G84" s="27">
        <v>1610.79</v>
      </c>
      <c r="H84" s="33"/>
    </row>
    <row r="85" spans="1:8" ht="12" x14ac:dyDescent="0.15">
      <c r="A85" s="2">
        <v>40</v>
      </c>
      <c r="B85" s="14" t="s">
        <v>43</v>
      </c>
      <c r="C85" s="14" t="s">
        <v>198</v>
      </c>
      <c r="D85" s="13" t="s">
        <v>40</v>
      </c>
      <c r="E85" s="15">
        <v>24.43</v>
      </c>
      <c r="F85" s="15">
        <v>26.39</v>
      </c>
      <c r="G85" s="27">
        <v>644.71</v>
      </c>
      <c r="H85" s="33"/>
    </row>
    <row r="86" spans="1:8" ht="12" x14ac:dyDescent="0.15">
      <c r="A86" s="2">
        <v>41</v>
      </c>
      <c r="B86" s="14" t="s">
        <v>43</v>
      </c>
      <c r="C86" s="14" t="s">
        <v>199</v>
      </c>
      <c r="D86" s="13" t="s">
        <v>40</v>
      </c>
      <c r="E86" s="15">
        <v>116.37</v>
      </c>
      <c r="F86" s="15">
        <v>23.55</v>
      </c>
      <c r="G86" s="27">
        <v>2740.51</v>
      </c>
      <c r="H86" s="33"/>
    </row>
    <row r="87" spans="1:8" ht="12" x14ac:dyDescent="0.15">
      <c r="A87" s="2">
        <v>42</v>
      </c>
      <c r="B87" s="14" t="s">
        <v>43</v>
      </c>
      <c r="C87" s="14" t="s">
        <v>200</v>
      </c>
      <c r="D87" s="13" t="s">
        <v>40</v>
      </c>
      <c r="E87" s="15">
        <v>6.17</v>
      </c>
      <c r="F87" s="15">
        <v>121.25</v>
      </c>
      <c r="G87" s="27">
        <v>748.11</v>
      </c>
      <c r="H87" s="33"/>
    </row>
    <row r="88" spans="1:8" ht="12" x14ac:dyDescent="0.15">
      <c r="A88" s="22">
        <v>43</v>
      </c>
      <c r="B88" s="14" t="s">
        <v>43</v>
      </c>
      <c r="C88" s="14" t="s">
        <v>201</v>
      </c>
      <c r="D88" s="13" t="s">
        <v>40</v>
      </c>
      <c r="E88" s="15">
        <v>7.05</v>
      </c>
      <c r="F88" s="15">
        <v>35.19</v>
      </c>
      <c r="G88" s="27">
        <v>248.09</v>
      </c>
      <c r="H88" s="33"/>
    </row>
    <row r="89" spans="1:8" ht="12" x14ac:dyDescent="0.15">
      <c r="A89" s="22">
        <v>44</v>
      </c>
      <c r="B89" s="14" t="s">
        <v>202</v>
      </c>
      <c r="C89" s="14" t="s">
        <v>203</v>
      </c>
      <c r="D89" s="13" t="s">
        <v>40</v>
      </c>
      <c r="E89" s="15">
        <v>21.51</v>
      </c>
      <c r="F89" s="15">
        <v>147.41</v>
      </c>
      <c r="G89" s="27">
        <v>3170.79</v>
      </c>
      <c r="H89" s="33"/>
    </row>
    <row r="90" spans="1:8" ht="12" x14ac:dyDescent="0.15">
      <c r="A90" s="22">
        <v>45</v>
      </c>
      <c r="B90" s="14" t="s">
        <v>202</v>
      </c>
      <c r="C90" s="14" t="s">
        <v>204</v>
      </c>
      <c r="D90" s="13" t="s">
        <v>40</v>
      </c>
      <c r="E90" s="15">
        <v>21</v>
      </c>
      <c r="F90" s="15">
        <v>114.75</v>
      </c>
      <c r="G90" s="27">
        <v>2409.75</v>
      </c>
      <c r="H90" s="33"/>
    </row>
    <row r="91" spans="1:8" ht="12" x14ac:dyDescent="0.15">
      <c r="A91" s="22">
        <v>46</v>
      </c>
      <c r="B91" s="14" t="s">
        <v>202</v>
      </c>
      <c r="C91" s="14" t="s">
        <v>205</v>
      </c>
      <c r="D91" s="13" t="s">
        <v>40</v>
      </c>
      <c r="E91" s="15">
        <v>56.36</v>
      </c>
      <c r="F91" s="15">
        <v>90.67</v>
      </c>
      <c r="G91" s="27">
        <v>5110.16</v>
      </c>
      <c r="H91" s="33"/>
    </row>
    <row r="92" spans="1:8" ht="12" x14ac:dyDescent="0.15">
      <c r="A92" s="22">
        <v>47</v>
      </c>
      <c r="B92" s="14" t="s">
        <v>41</v>
      </c>
      <c r="C92" s="14" t="s">
        <v>206</v>
      </c>
      <c r="D92" s="13" t="s">
        <v>29</v>
      </c>
      <c r="E92" s="15">
        <v>16</v>
      </c>
      <c r="F92" s="15">
        <v>100.95</v>
      </c>
      <c r="G92" s="27">
        <v>1615.2</v>
      </c>
      <c r="H92" s="33"/>
    </row>
    <row r="93" spans="1:8" ht="12" x14ac:dyDescent="0.15">
      <c r="A93" s="22">
        <v>48</v>
      </c>
      <c r="B93" s="14" t="s">
        <v>41</v>
      </c>
      <c r="C93" s="14" t="s">
        <v>207</v>
      </c>
      <c r="D93" s="13" t="s">
        <v>29</v>
      </c>
      <c r="E93" s="15">
        <v>6</v>
      </c>
      <c r="F93" s="15">
        <v>158.4</v>
      </c>
      <c r="G93" s="27">
        <v>950.4</v>
      </c>
      <c r="H93" s="33"/>
    </row>
    <row r="94" spans="1:8" ht="12" x14ac:dyDescent="0.15">
      <c r="A94" s="22">
        <v>49</v>
      </c>
      <c r="B94" s="14" t="s">
        <v>41</v>
      </c>
      <c r="C94" s="14" t="s">
        <v>208</v>
      </c>
      <c r="D94" s="13" t="s">
        <v>29</v>
      </c>
      <c r="E94" s="15">
        <v>8</v>
      </c>
      <c r="F94" s="15">
        <v>158.4</v>
      </c>
      <c r="G94" s="27">
        <v>1267.2</v>
      </c>
      <c r="H94" s="33"/>
    </row>
    <row r="95" spans="1:8" ht="12" x14ac:dyDescent="0.15">
      <c r="A95" s="22">
        <v>50</v>
      </c>
      <c r="B95" s="14" t="s">
        <v>41</v>
      </c>
      <c r="C95" s="14" t="s">
        <v>209</v>
      </c>
      <c r="D95" s="13" t="s">
        <v>29</v>
      </c>
      <c r="E95" s="15">
        <v>2</v>
      </c>
      <c r="F95" s="15">
        <v>200.51</v>
      </c>
      <c r="G95" s="27">
        <v>401.02</v>
      </c>
      <c r="H95" s="33"/>
    </row>
    <row r="96" spans="1:8" ht="12" x14ac:dyDescent="0.15">
      <c r="A96" s="22">
        <v>51</v>
      </c>
      <c r="B96" s="14" t="s">
        <v>41</v>
      </c>
      <c r="C96" s="14" t="s">
        <v>210</v>
      </c>
      <c r="D96" s="13" t="s">
        <v>29</v>
      </c>
      <c r="E96" s="15">
        <v>2</v>
      </c>
      <c r="F96" s="15">
        <v>310.76</v>
      </c>
      <c r="G96" s="27">
        <v>621.52</v>
      </c>
      <c r="H96" s="33"/>
    </row>
    <row r="97" spans="1:8" ht="12" x14ac:dyDescent="0.15">
      <c r="A97" s="22">
        <v>52</v>
      </c>
      <c r="B97" s="14" t="s">
        <v>41</v>
      </c>
      <c r="C97" s="14" t="s">
        <v>211</v>
      </c>
      <c r="D97" s="13" t="s">
        <v>29</v>
      </c>
      <c r="E97" s="15">
        <v>6</v>
      </c>
      <c r="F97" s="15">
        <v>391.33</v>
      </c>
      <c r="G97" s="27">
        <v>2347.98</v>
      </c>
      <c r="H97" s="33"/>
    </row>
    <row r="98" spans="1:8" ht="12" x14ac:dyDescent="0.15">
      <c r="A98" s="22">
        <v>53</v>
      </c>
      <c r="B98" s="14" t="s">
        <v>45</v>
      </c>
      <c r="C98" s="14" t="s">
        <v>44</v>
      </c>
      <c r="D98" s="13" t="s">
        <v>38</v>
      </c>
      <c r="E98" s="15">
        <v>1</v>
      </c>
      <c r="F98" s="15">
        <v>1833.16</v>
      </c>
      <c r="G98" s="27">
        <v>1833.16</v>
      </c>
      <c r="H98" s="33"/>
    </row>
    <row r="99" spans="1:8" ht="12" x14ac:dyDescent="0.15">
      <c r="A99" s="22">
        <v>54</v>
      </c>
      <c r="B99" s="14" t="s">
        <v>46</v>
      </c>
      <c r="C99" s="14" t="s">
        <v>212</v>
      </c>
      <c r="D99" s="13" t="s">
        <v>38</v>
      </c>
      <c r="E99" s="15">
        <v>2</v>
      </c>
      <c r="F99" s="15">
        <v>9144.91</v>
      </c>
      <c r="G99" s="27">
        <v>18289.82</v>
      </c>
      <c r="H99" s="33"/>
    </row>
    <row r="100" spans="1:8" ht="12" x14ac:dyDescent="0.15">
      <c r="A100" s="22">
        <v>55</v>
      </c>
      <c r="B100" s="14" t="s">
        <v>46</v>
      </c>
      <c r="C100" s="14" t="s">
        <v>213</v>
      </c>
      <c r="D100" s="13" t="s">
        <v>38</v>
      </c>
      <c r="E100" s="15">
        <v>1</v>
      </c>
      <c r="F100" s="15">
        <v>5269.68</v>
      </c>
      <c r="G100" s="27">
        <v>5269.68</v>
      </c>
      <c r="H100" s="33"/>
    </row>
    <row r="101" spans="1:8" ht="32.25" customHeight="1" x14ac:dyDescent="0.15">
      <c r="A101" s="40">
        <v>56</v>
      </c>
      <c r="B101" s="14" t="s">
        <v>46</v>
      </c>
      <c r="C101" s="14" t="s">
        <v>214</v>
      </c>
      <c r="D101" s="14" t="s">
        <v>38</v>
      </c>
      <c r="E101" s="15">
        <v>2</v>
      </c>
      <c r="F101" s="15">
        <v>2073.2199999999998</v>
      </c>
      <c r="G101" s="27">
        <v>4146.4399999999996</v>
      </c>
      <c r="H101" s="33"/>
    </row>
    <row r="102" spans="1:8" ht="12" x14ac:dyDescent="0.15">
      <c r="A102" s="22">
        <v>57</v>
      </c>
      <c r="B102" s="14" t="s">
        <v>46</v>
      </c>
      <c r="C102" s="14" t="s">
        <v>215</v>
      </c>
      <c r="D102" s="13" t="s">
        <v>38</v>
      </c>
      <c r="E102" s="15">
        <v>4</v>
      </c>
      <c r="F102" s="15">
        <v>2259.9499999999998</v>
      </c>
      <c r="G102" s="27">
        <v>9039.7999999999993</v>
      </c>
      <c r="H102" s="39" t="s">
        <v>59</v>
      </c>
    </row>
    <row r="103" spans="1:8" ht="12" x14ac:dyDescent="0.15">
      <c r="A103" s="48" t="s">
        <v>34</v>
      </c>
      <c r="B103" s="49"/>
      <c r="C103" s="49"/>
      <c r="D103" s="49"/>
      <c r="E103" s="49"/>
      <c r="F103" s="49"/>
      <c r="G103" s="27">
        <f>G101+G55+G38</f>
        <v>6478.73</v>
      </c>
      <c r="H103" s="33"/>
    </row>
    <row r="104" spans="1:8" ht="12" x14ac:dyDescent="0.15">
      <c r="A104" s="22">
        <v>58</v>
      </c>
      <c r="B104" s="14" t="s">
        <v>55</v>
      </c>
      <c r="C104" s="14"/>
      <c r="D104" s="13"/>
      <c r="E104" s="15"/>
      <c r="F104" s="11"/>
      <c r="G104" s="27">
        <f>G105</f>
        <v>1179.26</v>
      </c>
      <c r="H104" s="33"/>
    </row>
    <row r="105" spans="1:8" ht="12" x14ac:dyDescent="0.15">
      <c r="A105" s="22">
        <v>58.1</v>
      </c>
      <c r="B105" s="14" t="s">
        <v>48</v>
      </c>
      <c r="C105" s="14"/>
      <c r="D105" s="13" t="s">
        <v>47</v>
      </c>
      <c r="E105" s="15">
        <v>1</v>
      </c>
      <c r="F105" s="11">
        <v>1179.26</v>
      </c>
      <c r="G105" s="27">
        <v>1179.26</v>
      </c>
      <c r="H105" s="33"/>
    </row>
    <row r="106" spans="1:8" ht="36.75" thickBot="1" x14ac:dyDescent="0.2">
      <c r="A106" s="23">
        <v>59</v>
      </c>
      <c r="B106" s="24" t="s">
        <v>11</v>
      </c>
      <c r="C106" s="24" t="s">
        <v>220</v>
      </c>
      <c r="D106" s="25" t="s">
        <v>54</v>
      </c>
      <c r="E106" s="26">
        <v>1</v>
      </c>
      <c r="F106" s="28">
        <v>12841.56</v>
      </c>
      <c r="G106" s="28">
        <v>12841.56</v>
      </c>
      <c r="H106" s="34"/>
    </row>
  </sheetData>
  <mergeCells count="4">
    <mergeCell ref="A2:H2"/>
    <mergeCell ref="A1:H1"/>
    <mergeCell ref="A103:F103"/>
    <mergeCell ref="A27:F27"/>
  </mergeCells>
  <phoneticPr fontId="6" type="noConversion"/>
  <printOptions horizontalCentered="1"/>
  <pageMargins left="0.116416666666667" right="0.116416666666667" top="0.59375" bottom="0" header="0.59375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单位工程预算价汇总表</vt:lpstr>
      <vt:lpstr>分部分项工程清单与计价表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JHL2021</dc:creator>
  <cp:lastModifiedBy>JHL2021</cp:lastModifiedBy>
  <dcterms:created xsi:type="dcterms:W3CDTF">2024-01-08T10:27:24Z</dcterms:created>
  <dcterms:modified xsi:type="dcterms:W3CDTF">2024-01-12T01:26:23Z</dcterms:modified>
</cp:coreProperties>
</file>